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51" documentId="120_S{2AC9BD13-BADA-5192-A53E-5A8FF88502F6}" xr6:coauthVersionLast="47" xr6:coauthVersionMax="47" xr10:uidLastSave="{02A1A4D5-8B42-432C-AD29-3EEFDEF1FE27}"/>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<sst xmlns="http://schemas.openxmlformats.org/spreadsheetml/2006/main" count="180273" uniqueCount="39121">
  <si>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</si>
  <si>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</si>
  <si>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</si>
  <si>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</si>
  <si>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</si>
  <si>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</si>
  <si>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</si>
  <si>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</si>
  <si>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</si>
  <si>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</si>
  <si>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</si>
  <si>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</si>
  <si>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</si>
  <si>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</si>
  <si>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</si>
  <si>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</si>
  <si>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</si>
  <si>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</si>
  <si>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</si>
  <si>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</si>
  <si>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</si>
  <si>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</si>
  <si>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</si>
  <si>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</si>
  <si>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</si>
  <si>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</si>
  <si>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</si>
  <si>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</si>
  <si>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</si>
  <si>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</si>
  <si>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</si>
  <si>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</si>
  <si>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</si>
  <si>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</si>
  <si>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</si>
  <si>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</si>
  <si>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</si>
  <si>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</si>
  <si>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</si>
  <si>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</si>
  <si>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</si>
  <si>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</si>
  <si>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</si>
  <si>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</si>
  <si>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</si>
  <si>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</si>
  <si>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</si>
  <si>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</si>
  <si>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</si>
  <si>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</si>
  <si>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</si>
  <si>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</si>
  <si>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</si>
  <si>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</si>
  <si>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</si>
  <si>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</si>
  <si>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</si>
  <si>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</si>
  <si>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</si>
  <si>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</si>
  <si>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</si>
  <si>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</si>
  <si>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</si>
  <si>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</si>
  <si>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</si>
  <si>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</si>
  <si>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</si>
  <si>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</si>
  <si>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</si>
  <si>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</si>
  <si>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</si>
  <si>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</si>
  <si>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</si>
  <si>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</si>
  <si>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</si>
  <si>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</si>
  <si>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</si>
  <si>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</si>
  <si>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</si>
  <si>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</si>
  <si>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</si>
  <si>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</si>
  <si>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</si>
  <si>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</si>
  <si>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</si>
  <si>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</si>
  <si>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</si>
  <si>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</si>
  <si>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</si>
  <si>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</si>
  <si>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</si>
  <si>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</si>
  <si>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</si>
  <si>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</si>
  <si>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</si>
  <si>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</si>
  <si>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</si>
  <si>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</si>
  <si>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</si>
  <si>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</si>
  <si>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</si>
  <si>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</si>
  <si>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</si>
  <si>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</si>
  <si>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</si>
  <si>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</si>
  <si>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</si>
  <si>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</si>
  <si>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</si>
  <si>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</si>
  <si>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</si>
  <si>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</si>
  <si>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</si>
  <si>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</si>
  <si>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</si>
  <si>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</si>
  <si>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</si>
  <si>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</si>
  <si>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</si>
  <si>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</si>
  <si>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</si>
  <si>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</si>
  <si>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</si>
  <si>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</si>
  <si>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</si>
  <si>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</si>
  <si>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</si>
  <si>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</si>
  <si>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</si>
  <si>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</si>
  <si>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</si>
  <si>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</si>
  <si>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</si>
  <si>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</si>
  <si>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</si>
  <si>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</si>
  <si>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</si>
  <si>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</si>
  <si>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</si>
  <si>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</si>
  <si>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</si>
  <si>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</si>
  <si>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</si>
  <si>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</si>
  <si>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</si>
  <si>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</si>
  <si>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</si>
  <si>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</si>
  <si>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</si>
  <si>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</si>
  <si>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</si>
  <si>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</si>
  <si>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</si>
  <si>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</si>
  <si>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</si>
  <si>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</si>
  <si>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</si>
  <si>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</si>
  <si>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</si>
  <si>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</si>
  <si>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</si>
  <si>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</si>
  <si>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</si>
  <si>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</si>
  <si>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</si>
  <si>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</si>
  <si>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</si>
  <si>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</si>
  <si>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</si>
  <si>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</si>
  <si>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</si>
  <si>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</si>
  <si>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</si>
  <si>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</si>
  <si>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</si>
  <si>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</si>
  <si>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</si>
  <si>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</si>
  <si>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</si>
  <si>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</si>
  <si>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</si>
  <si>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</si>
  <si>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</si>
  <si>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</si>
  <si>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</si>
  <si>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</si>
  <si>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</si>
  <si>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</si>
  <si>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</si>
  <si>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</si>
  <si>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</si>
  <si>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</si>
  <si>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</si>
  <si>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</si>
  <si>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</si>
  <si>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</si>
  <si>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</si>
  <si>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</si>
  <si>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</si>
  <si>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</si>
  <si>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</si>
  <si>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</si>
  <si>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</si>
  <si>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</si>
  <si>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</si>
  <si>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</si>
  <si>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</si>
  <si>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</si>
  <si>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</si>
  <si>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</si>
  <si>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</si>
  <si>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</si>
  <si>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</si>
  <si>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</si>
  <si>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</si>
  <si>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</si>
  <si>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</si>
  <si>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</si>
  <si>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</si>
  <si>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</si>
  <si>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</si>
  <si>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</si>
  <si>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</si>
  <si>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</si>
  <si>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</si>
  <si>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</si>
  <si>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</si>
  <si>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</si>
  <si>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</si>
  <si>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</si>
  <si>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</si>
  <si>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</si>
  <si>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</si>
  <si>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</si>
  <si>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</si>
  <si>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</si>
  <si>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</si>
  <si>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</si>
  <si>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</si>
  <si>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</si>
  <si>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</si>
  <si>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</si>
  <si>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</si>
  <si>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</si>
  <si>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</si>
  <si>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</si>
  <si>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</si>
  <si>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</si>
  <si>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</si>
  <si>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</si>
  <si>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</si>
  <si>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</si>
  <si>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</si>
  <si>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</si>
  <si>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</si>
  <si>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</si>
  <si>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</si>
  <si>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</si>
  <si>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</si>
  <si>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</si>
  <si>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</si>
  <si>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</si>
  <si>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</si>
  <si>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</si>
  <si>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</si>
  <si>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</si>
  <si>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</si>
  <si>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</si>
  <si>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</si>
  <si>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</si>
  <si>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</si>
  <si>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</si>
  <si>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</si>
  <si>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</si>
  <si>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</si>
  <si>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</si>
  <si>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</si>
  <si>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</si>
  <si>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</si>
  <si>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</si>
  <si>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</si>
  <si>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</si>
  <si>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</si>
  <si>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</si>
  <si>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</si>
  <si>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</si>
  <si>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</si>
  <si>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</si>
  <si>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</si>
  <si>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</si>
  <si>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</si>
  <si>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</si>
  <si>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</si>
  <si>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</si>
  <si>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</si>
  <si>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</si>
  <si>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</si>
  <si>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</si>
  <si>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</si>
  <si>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</si>
  <si>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</si>
  <si>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</si>
  <si>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</si>
  <si>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</si>
  <si>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</si>
  <si>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</si>
  <si>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</si>
  <si>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</si>
  <si>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</si>
  <si>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</si>
  <si>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</si>
  <si>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</si>
  <si>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</si>
  <si>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</si>
  <si>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</si>
  <si>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</si>
  <si>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</si>
  <si>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</si>
  <si>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</si>
  <si>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</si>
  <si>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</si>
  <si>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</si>
  <si>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</si>
  <si>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</si>
  <si>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</si>
  <si>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</si>
  <si>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</si>
  <si>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</si>
  <si>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</si>
  <si>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</si>
  <si>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</si>
  <si>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</si>
  <si>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</si>
  <si>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</si>
  <si>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</si>
  <si>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</si>
  <si>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</si>
  <si>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</si>
  <si>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</si>
  <si>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</si>
  <si>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</si>
  <si>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</si>
  <si>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</si>
  <si>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</si>
  <si>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</si>
  <si>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</si>
  <si>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</si>
  <si>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</si>
  <si>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</si>
  <si>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</si>
  <si>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</si>
  <si>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</si>
  <si>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</si>
  <si>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</si>
  <si>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</si>
  <si>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</si>
  <si>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</si>
  <si>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</si>
  <si>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</si>
  <si>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</si>
  <si>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</si>
  <si>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</si>
  <si>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</si>
  <si>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</si>
  <si>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</si>
  <si>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</si>
  <si>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</si>
  <si>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</si>
  <si>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</si>
  <si>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</si>
  <si>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</si>
  <si>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</si>
  <si>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</si>
  <si>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</si>
  <si>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</si>
  <si>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</si>
  <si>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</si>
  <si>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</si>
  <si>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</si>
  <si>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</si>
  <si>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</si>
  <si>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</si>
  <si>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</si>
  <si>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</si>
  <si>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</si>
  <si>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</si>
  <si>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</si>
  <si>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</si>
  <si>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</si>
  <si>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</si>
  <si>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</si>
  <si>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</si>
  <si>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</si>
  <si>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</si>
  <si>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</si>
  <si>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</si>
  <si>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</si>
  <si>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</si>
  <si>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</si>
  <si>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</si>
  <si>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</si>
  <si>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</si>
  <si>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</si>
  <si>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</si>
  <si>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</si>
  <si>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</si>
  <si>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</si>
  <si>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</si>
  <si>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</si>
  <si>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</si>
  <si>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</si>
  <si>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</si>
  <si>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</si>
  <si>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</si>
  <si>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</si>
  <si>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</si>
  <si>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</si>
  <si>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</si>
  <si>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</si>
  <si>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</si>
  <si>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</si>
  <si>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</si>
  <si>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</si>
  <si>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</si>
  <si>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</si>
  <si>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</si>
  <si>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</si>
  <si>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</si>
  <si>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</si>
  <si>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</si>
  <si>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</si>
  <si>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</si>
  <si>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</si>
  <si>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</si>
  <si>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</si>
  <si>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</si>
  <si>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</si>
  <si>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</si>
  <si>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</si>
  <si>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</si>
  <si>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</si>
  <si>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</si>
  <si>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</si>
  <si>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</si>
  <si>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</si>
  <si>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</si>
  <si>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</si>
  <si>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</si>
  <si>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</si>
  <si>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</si>
  <si>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</si>
  <si>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</si>
  <si>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</si>
  <si>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</si>
  <si>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</si>
  <si>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</si>
  <si>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</si>
  <si>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</si>
  <si>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</si>
  <si>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</si>
  <si>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</si>
  <si>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</si>
  <si>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</si>
  <si>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</si>
  <si>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</si>
  <si>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</si>
  <si>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</si>
  <si>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</si>
  <si>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</si>
  <si>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</si>
  <si>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</si>
  <si>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</si>
  <si>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</si>
  <si>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</si>
  <si>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</si>
  <si>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</si>
  <si>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</si>
  <si>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</si>
  <si>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</si>
  <si>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</si>
  <si>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</si>
  <si>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</si>
  <si>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</si>
  <si>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</si>
  <si>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</si>
  <si>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</si>
  <si>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</si>
  <si>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</si>
  <si>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</si>
  <si>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</si>
  <si>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</si>
  <si>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</si>
  <si>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</si>
  <si>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</si>
  <si>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</si>
  <si>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</si>
  <si>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</si>
  <si>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</si>
  <si>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</si>
  <si>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</si>
  <si>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</si>
  <si>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</si>
  <si>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</si>
  <si>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</si>
  <si>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</si>
  <si>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</si>
  <si>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</si>
  <si>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</si>
  <si>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</si>
  <si>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</si>
  <si>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</si>
  <si>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</si>
  <si>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</si>
  <si>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</si>
  <si>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</si>
  <si>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</si>
  <si>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</si>
  <si>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</si>
  <si>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</si>
  <si>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</si>
  <si>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</si>
  <si>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</si>
  <si>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</si>
  <si>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</si>
  <si>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</si>
  <si>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</si>
  <si>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</si>
  <si>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</si>
  <si>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</si>
  <si>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</si>
  <si>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</si>
  <si>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</si>
  <si>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</si>
  <si>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</si>
  <si>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</si>
  <si>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</si>
  <si>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</si>
  <si>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</si>
  <si>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</si>
  <si>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</si>
  <si>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</si>
  <si>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</si>
  <si>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</si>
  <si>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</si>
  <si>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</si>
  <si>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</si>
  <si>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</si>
  <si>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</si>
  <si>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</si>
  <si>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</si>
  <si>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</si>
  <si>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</si>
  <si>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</si>
  <si>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</si>
  <si>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</si>
  <si>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</si>
  <si>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</si>
  <si>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</si>
  <si>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</si>
  <si>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</si>
  <si>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</si>
  <si>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</si>
  <si>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</si>
  <si>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</si>
  <si>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</si>
  <si>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</si>
  <si>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</si>
  <si>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</si>
  <si>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</si>
  <si>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</si>
  <si>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</si>
  <si>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</si>
  <si>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</si>
  <si>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</si>
  <si>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</si>
  <si>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</si>
  <si>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</si>
  <si>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</si>
  <si>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</si>
  <si>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</si>
  <si>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</si>
  <si>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</si>
  <si>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</si>
  <si>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</si>
  <si>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</si>
  <si>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</si>
  <si>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</si>
  <si>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</si>
  <si>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</si>
  <si>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</si>
  <si>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</si>
  <si>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</si>
  <si>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</si>
  <si>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</si>
  <si>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</si>
  <si>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</si>
  <si>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</si>
  <si>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</si>
  <si>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</si>
  <si>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</si>
  <si>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</si>
  <si>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</si>
  <si>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</si>
  <si>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</si>
  <si>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</si>
  <si>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</si>
  <si>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</si>
  <si>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</si>
  <si>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</si>
  <si>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</si>
  <si>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</si>
  <si>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</si>
  <si>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</si>
  <si>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</si>
  <si>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</si>
  <si>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</si>
  <si>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</si>
  <si>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</si>
  <si>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</si>
  <si>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</si>
  <si>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</si>
  <si>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</si>
  <si>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</si>
  <si>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</si>
  <si>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</si>
  <si>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</si>
  <si>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</si>
  <si>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</si>
  <si>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</si>
  <si>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</si>
  <si>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</si>
  <si>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</si>
  <si>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</si>
  <si>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</si>
  <si>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</si>
  <si>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</si>
  <si>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</si>
  <si>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</si>
  <si>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</si>
  <si>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</si>
  <si>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</si>
  <si>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</si>
  <si>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</si>
  <si>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</si>
  <si>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</si>
  <si>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</si>
  <si>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</si>
  <si>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</si>
  <si>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</si>
  <si>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</si>
  <si>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</si>
  <si>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</si>
  <si>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</si>
  <si>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</si>
  <si>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</si>
  <si>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</si>
  <si>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</si>
  <si>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</si>
  <si>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</si>
  <si>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</si>
  <si>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</si>
  <si>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</si>
  <si>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</si>
  <si>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</si>
  <si>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</si>
  <si>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</si>
  <si>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</si>
  <si>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</si>
  <si>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</si>
  <si>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</si>
  <si>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</si>
  <si>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</si>
  <si>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</si>
  <si>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</si>
  <si>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</si>
  <si>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</si>
  <si>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</si>
  <si>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</si>
  <si>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</si>
  <si>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</si>
  <si>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</si>
  <si>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</si>
  <si>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</si>
  <si>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</si>
  <si>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</si>
  <si>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</si>
  <si>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</si>
  <si>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</si>
  <si>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</si>
  <si>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</si>
  <si>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</si>
  <si>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</si>
  <si>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</si>
  <si>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</si>
  <si>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</si>
  <si>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</si>
  <si>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</si>
  <si>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</si>
  <si>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</si>
  <si>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</si>
  <si>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</si>
  <si>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</si>
  <si>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</si>
  <si>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</si>
  <si>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</si>
  <si>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</si>
  <si>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</si>
  <si>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</si>
  <si>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</si>
  <si>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</si>
  <si>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</si>
  <si>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</si>
  <si>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</si>
  <si>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</si>
  <si>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</si>
  <si>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</si>
  <si>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</si>
  <si>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</si>
  <si>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</si>
  <si>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</si>
  <si>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</si>
  <si>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</si>
  <si>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</si>
  <si>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</si>
  <si>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</si>
  <si>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</si>
  <si>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</si>
  <si>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</si>
  <si>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</si>
  <si>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</si>
  <si>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</si>
  <si>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</si>
  <si>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</si>
  <si>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</si>
  <si>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</si>
  <si>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</si>
  <si>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</si>
  <si>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</si>
  <si>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</si>
  <si>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</si>
  <si>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</si>
  <si>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</si>
  <si>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</si>
  <si>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</si>
  <si>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</si>
  <si>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</si>
  <si>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</si>
  <si>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</si>
  <si>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</si>
  <si>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</si>
  <si>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</si>
  <si>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</si>
  <si>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</si>
  <si>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</si>
  <si>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</si>
  <si>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</si>
  <si>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</si>
  <si>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</si>
  <si>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</si>
  <si>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</si>
  <si>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</si>
  <si>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</si>
  <si>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</si>
  <si>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</si>
  <si>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</si>
  <si>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</si>
  <si>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</si>
  <si>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</si>
  <si>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</si>
  <si>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</si>
  <si>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</si>
  <si>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</si>
  <si>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</si>
  <si>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</si>
  <si>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</si>
  <si>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</si>
  <si>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</si>
  <si>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</si>
  <si>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</si>
  <si>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</si>
  <si>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</si>
  <si>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</si>
  <si>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</si>
  <si>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</si>
  <si>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</si>
  <si>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</si>
  <si>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</si>
  <si>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</si>
  <si>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</si>
  <si>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</si>
  <si>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</si>
  <si>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</si>
  <si>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</si>
  <si>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</si>
  <si>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</si>
  <si>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</si>
  <si>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</si>
  <si>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</si>
  <si>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</si>
  <si>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</si>
  <si>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</si>
  <si>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</si>
  <si>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</si>
  <si>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</si>
  <si>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</si>
  <si>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</si>
  <si>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</si>
  <si>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</si>
  <si>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</si>
  <si>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</si>
  <si>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</si>
  <si>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</si>
  <si>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</si>
  <si>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</si>
  <si>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</si>
  <si>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</si>
  <si>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</si>
  <si>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</si>
  <si>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</si>
  <si>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</si>
  <si>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</si>
  <si>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</si>
  <si>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</si>
  <si>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</si>
  <si>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</si>
  <si>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</si>
  <si>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</si>
  <si>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</si>
  <si>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</si>
  <si>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</si>
  <si>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</si>
  <si>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</si>
  <si>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</si>
  <si>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</si>
  <si>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</si>
  <si>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</si>
  <si>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</si>
  <si>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</si>
  <si>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</si>
  <si>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</si>
  <si>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</si>
  <si>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</si>
  <si>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</si>
  <si>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</si>
  <si>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</si>
  <si>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</si>
  <si>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</si>
  <si>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</si>
  <si>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</si>
  <si>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</si>
  <si>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</si>
  <si>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</si>
  <si>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</si>
  <si>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</si>
  <si>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</si>
  <si>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</si>
  <si>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</si>
  <si>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</si>
  <si>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</si>
  <si>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</si>
  <si>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</si>
  <si>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</si>
  <si>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</si>
  <si>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</si>
  <si>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</si>
  <si>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</si>
  <si>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</si>
  <si>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</si>
  <si>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</si>
  <si>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</si>
  <si>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</si>
  <si>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</si>
  <si>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</si>
  <si>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</si>
  <si>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</si>
  <si>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</si>
  <si>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</si>
  <si>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</si>
  <si>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</si>
  <si>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</si>
  <si>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</si>
  <si>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</si>
  <si>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</si>
  <si>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</si>
  <si>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</si>
  <si>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</si>
  <si>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</si>
  <si>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</si>
  <si>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</si>
  <si>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</si>
  <si>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</si>
  <si>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</si>
  <si>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</si>
  <si>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</si>
  <si>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</si>
  <si>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</si>
  <si>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</si>
  <si>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</si>
  <si>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</si>
  <si>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</si>
  <si>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</si>
  <si>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</si>
  <si>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</si>
  <si>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</si>
  <si>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</si>
  <si>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</si>
  <si>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</si>
  <si>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</si>
  <si>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</si>
  <si>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</si>
  <si>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</si>
  <si>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</si>
  <si>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</si>
  <si>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</si>
  <si>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</si>
  <si>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</si>
  <si>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</si>
  <si>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</si>
  <si>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</si>
  <si>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</si>
  <si>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</si>
  <si>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</si>
  <si>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</si>
  <si>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</si>
  <si>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</si>
  <si>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</si>
  <si>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</si>
  <si>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</si>
  <si>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</si>
  <si>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</si>
  <si>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</si>
  <si>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</si>
  <si>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</si>
  <si>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</si>
  <si>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</si>
  <si>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</si>
  <si>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</si>
  <si>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</si>
  <si>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</si>
  <si>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</si>
  <si>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</si>
  <si>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</si>
  <si>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</si>
  <si>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</si>
  <si>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</si>
  <si>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</si>
  <si>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</si>
  <si>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</si>
  <si>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</si>
  <si>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</si>
  <si>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</si>
  <si>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</si>
  <si>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</si>
  <si>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</si>
  <si>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</si>
  <si>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</si>
  <si>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</si>
  <si>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</si>
  <si>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</si>
  <si>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</si>
  <si>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</si>
  <si>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</si>
  <si>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</si>
  <si>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</si>
  <si>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</si>
  <si>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</si>
  <si>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</si>
  <si>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</si>
  <si>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</si>
  <si>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</si>
  <si>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</si>
  <si>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</si>
  <si>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</si>
  <si>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</si>
  <si>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</si>
  <si>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</si>
  <si>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</si>
  <si>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</si>
  <si>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</si>
  <si>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</si>
  <si>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</si>
  <si>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</si>
  <si>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</si>
  <si>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</si>
  <si>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</si>
  <si>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</si>
  <si>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</si>
  <si>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</si>
  <si>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</si>
  <si>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</si>
  <si>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</si>
  <si>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</si>
  <si>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</si>
  <si>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</si>
  <si>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</si>
  <si>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</si>
  <si>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</si>
  <si>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</si>
  <si>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</si>
  <si>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</si>
  <si>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</si>
  <si>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</si>
  <si>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</si>
  <si>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</si>
  <si>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</si>
  <si>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</si>
  <si>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</si>
  <si>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</si>
  <si>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</si>
  <si>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</si>
  <si>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</si>
  <si>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</si>
  <si>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</si>
  <si>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</si>
  <si>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</si>
  <si>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</si>
  <si>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</si>
  <si>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</si>
  <si>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</si>
  <si>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</si>
  <si>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</si>
  <si>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</si>
  <si>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</si>
  <si>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</si>
  <si>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</si>
  <si>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</si>
  <si>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</si>
  <si>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</si>
  <si>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</si>
  <si>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</si>
  <si>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</si>
  <si>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</si>
  <si>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</si>
  <si>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</si>
  <si>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</si>
  <si>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</si>
  <si>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</si>
  <si>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</si>
  <si>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</si>
  <si>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</si>
  <si>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</si>
  <si>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</si>
  <si>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</si>
  <si>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</si>
  <si>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</si>
  <si>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</si>
  <si>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</si>
  <si>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</si>
  <si>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</si>
  <si>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</si>
  <si>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</si>
  <si>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</si>
  <si>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</si>
  <si>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</si>
  <si>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</si>
  <si>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</si>
  <si>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</si>
  <si>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</si>
  <si>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</si>
  <si>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</si>
  <si>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</si>
  <si>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</si>
  <si>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</si>
  <si>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</si>
  <si>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</si>
  <si>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</si>
  <si>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</si>
  <si>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</si>
  <si>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</si>
  <si>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</si>
  <si>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</si>
  <si>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</si>
  <si>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</si>
  <si>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</si>
  <si>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</si>
  <si>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</si>
  <si>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</si>
  <si>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</si>
  <si>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</si>
  <si>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</si>
  <si>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</si>
  <si>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</si>
  <si>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</si>
  <si>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</si>
  <si>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</si>
  <si>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</si>
  <si>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</si>
  <si>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</si>
  <si>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</si>
  <si>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</si>
  <si>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</si>
  <si>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</si>
  <si>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</si>
  <si>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</si>
  <si>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</si>
  <si>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</si>
  <si>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</si>
  <si>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</si>
  <si>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</si>
  <si>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</si>
  <si>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</si>
  <si>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</si>
  <si>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</si>
  <si>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</si>
  <si>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</si>
  <si>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</si>
  <si>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</si>
  <si>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</si>
  <si>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</si>
  <si>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</si>
  <si>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</si>
  <si>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</si>
  <si>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</si>
  <si>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</si>
  <si>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</si>
  <si>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</si>
  <si>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</si>
  <si>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</si>
  <si>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</si>
  <si>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</si>
  <si>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</si>
  <si>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</si>
  <si>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</si>
  <si>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</si>
  <si>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</si>
  <si>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</si>
  <si>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</si>
  <si>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</si>
  <si>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</si>
  <si>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</si>
  <si>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</si>
  <si>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</si>
  <si>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</si>
  <si>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</si>
  <si>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</si>
  <si>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</si>
  <si>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</si>
  <si>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</si>
  <si>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</si>
  <si>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</si>
  <si>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</si>
  <si>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</si>
  <si>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</si>
  <si>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</si>
  <si>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</si>
  <si>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</si>
  <si>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</si>
  <si>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</si>
  <si>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</si>
  <si>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</si>
  <si>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</si>
  <si>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</si>
  <si>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</si>
  <si>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</si>
  <si>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</si>
  <si>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</si>
  <si>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</si>
  <si>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</si>
  <si>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</si>
  <si>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</si>
  <si>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</si>
  <si>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</si>
  <si>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</si>
  <si>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</si>
  <si>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</si>
  <si>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</si>
  <si>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</si>
  <si>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</si>
  <si>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</si>
  <si>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</si>
  <si>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</si>
  <si>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</si>
  <si>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</si>
  <si>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</si>
  <si>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</si>
  <si>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</si>
  <si>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</si>
  <si>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</si>
  <si>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</si>
  <si>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</si>
  <si>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</si>
  <si>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</si>
  <si>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</si>
  <si>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</si>
  <si>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</si>
  <si>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</si>
  <si>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</si>
  <si>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</si>
  <si>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</si>
  <si>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</si>
  <si>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</si>
  <si>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</si>
  <si>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</si>
  <si>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</si>
  <si>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</si>
  <si>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</si>
  <si>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</si>
  <si>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</si>
  <si>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</si>
  <si>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</si>
  <si>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</si>
  <si>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</si>
  <si>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</si>
  <si>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</si>
  <si>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</si>
  <si>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</si>
  <si>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</si>
  <si>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</si>
  <si>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</si>
  <si>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</si>
  <si>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</si>
  <si>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</si>
  <si>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</si>
  <si>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</si>
  <si>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</si>
  <si>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</si>
  <si>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</si>
  <si>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</si>
  <si>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</si>
  <si>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</si>
  <si>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</si>
  <si>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</si>
  <si>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</si>
  <si>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</si>
  <si>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</si>
  <si>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</si>
  <si>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</si>
  <si>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</si>
  <si>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</si>
  <si>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</si>
  <si>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</si>
  <si>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</si>
  <si>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</si>
  <si>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</si>
  <si>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</si>
  <si>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</si>
  <si>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</si>
  <si>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</si>
  <si>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</si>
  <si>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</si>
  <si>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</si>
  <si>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</si>
  <si>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</si>
  <si>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</si>
  <si>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</si>
  <si>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</si>
  <si>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</si>
  <si>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</si>
  <si>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</si>
  <si>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</si>
  <si>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</si>
  <si>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</si>
  <si>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</si>
  <si>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</si>
  <si>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</si>
  <si>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</si>
  <si>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</si>
  <si>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</si>
  <si>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</si>
  <si>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</si>
  <si>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</si>
  <si>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</si>
  <si>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</si>
  <si>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</si>
  <si>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</si>
  <si>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</si>
  <si>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</si>
  <si>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</si>
  <si>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</si>
  <si>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</si>
  <si>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</si>
  <si>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</si>
  <si>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</si>
  <si>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</si>
  <si>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</si>
  <si>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</si>
  <si>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</si>
  <si>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</si>
  <si>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</si>
  <si>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</si>
  <si>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</si>
  <si>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</si>
  <si>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</si>
  <si>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</si>
  <si>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</si>
  <si>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</si>
  <si>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</si>
  <si>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</si>
  <si>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</si>
  <si>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</si>
  <si>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</si>
  <si>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</si>
  <si>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</si>
  <si>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</si>
  <si>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</si>
  <si>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</si>
  <si>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</si>
  <si>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</si>
  <si>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</si>
  <si>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</si>
  <si>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</si>
  <si>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</si>
  <si>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</si>
  <si>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</si>
  <si>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</si>
  <si>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</si>
  <si>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</si>
  <si>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</si>
  <si>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</si>
  <si>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</si>
  <si>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</si>
  <si>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</si>
  <si>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</si>
  <si>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</si>
  <si>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</si>
  <si>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</si>
  <si>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</si>
  <si>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</si>
  <si>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</si>
  <si>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</si>
  <si>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</si>
  <si>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</si>
  <si>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</si>
  <si>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</si>
  <si>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</si>
  <si>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</si>
  <si>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</si>
  <si>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</si>
  <si>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</si>
  <si>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</si>
  <si>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</si>
  <si>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</si>
  <si>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</si>
  <si>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</si>
  <si>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</si>
  <si>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</si>
  <si>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</si>
  <si>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</si>
  <si>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</si>
  <si>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</si>
  <si>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</si>
  <si>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</si>
  <si>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</si>
  <si>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</si>
  <si>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</si>
  <si>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</si>
  <si>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</si>
  <si>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</si>
  <si>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</si>
  <si>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</si>
  <si>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</si>
  <si>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</si>
  <si>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</si>
  <si>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</si>
  <si>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</si>
  <si>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</si>
  <si>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</si>
  <si>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</si>
  <si>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</si>
  <si>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</si>
  <si>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</si>
  <si>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</si>
  <si>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</si>
  <si>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</si>
  <si>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</si>
  <si>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</si>
  <si>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</si>
  <si>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</si>
  <si>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</si>
  <si>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</si>
  <si>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</si>
  <si>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</si>
  <si>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</si>
  <si>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</si>
  <si>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</si>
  <si>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</si>
  <si>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</si>
  <si>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</si>
  <si>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</si>
  <si>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</si>
  <si>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</si>
  <si>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</si>
  <si>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</si>
  <si>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</si>
  <si>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</si>
  <si>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</si>
  <si>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</si>
  <si>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</si>
  <si>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</si>
  <si>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</si>
  <si>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</si>
  <si>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</si>
  <si>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</si>
  <si>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</si>
  <si>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</si>
  <si>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</si>
  <si>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</si>
  <si>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</si>
  <si>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</si>
  <si>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</si>
  <si>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</si>
  <si>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</si>
  <si>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</si>
  <si>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</si>
  <si>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</si>
  <si>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</si>
  <si>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</si>
  <si>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</si>
  <si>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</si>
  <si>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</si>
  <si>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</si>
  <si>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</si>
  <si>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</si>
  <si>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</si>
  <si>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</si>
  <si>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</si>
  <si>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</si>
  <si>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</si>
  <si>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</si>
  <si>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</si>
  <si>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</si>
  <si>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</si>
  <si>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</si>
  <si>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</si>
  <si>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</si>
  <si>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</si>
  <si>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</si>
  <si>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</si>
  <si>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</si>
  <si>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</si>
  <si>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</si>
  <si>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</si>
  <si>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</si>
  <si>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</si>
  <si>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</si>
  <si>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</si>
  <si>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</si>
  <si>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</si>
  <si>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</si>
  <si>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</si>
  <si>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</si>
  <si>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</si>
  <si>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</si>
  <si>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</si>
  <si>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</si>
  <si>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</si>
  <si>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</si>
  <si>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</si>
  <si>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</si>
  <si>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</si>
  <si>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</si>
  <si>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</si>
  <si>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</si>
  <si>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</si>
  <si>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</si>
  <si>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</si>
  <si>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</si>
  <si>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</si>
  <si>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</si>
  <si>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</si>
  <si>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</si>
  <si>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</si>
  <si>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</si>
  <si>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</si>
  <si>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</si>
  <si>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</si>
  <si>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</si>
  <si>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</si>
  <si>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</si>
  <si>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</si>
  <si>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</si>
  <si>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</si>
  <si>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</si>
  <si>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</si>
  <si>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</si>
  <si>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</si>
  <si>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</si>
  <si>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</si>
  <si>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</si>
  <si>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</si>
  <si>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</si>
  <si>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</si>
  <si>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</si>
  <si>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</si>
  <si>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</si>
  <si>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</si>
  <si>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</si>
  <si>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</si>
  <si>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</si>
  <si>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</si>
  <si>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</si>
  <si>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</si>
  <si>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</si>
  <si>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</si>
  <si>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</si>
  <si>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</si>
  <si>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</si>
  <si>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</si>
  <si>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</si>
  <si>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</si>
  <si>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</si>
  <si>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</si>
  <si>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</si>
  <si>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</si>
  <si>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</si>
  <si>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</si>
  <si>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</si>
  <si>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</si>
  <si>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</si>
  <si>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</si>
  <si>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</si>
  <si>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</si>
  <si>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</si>
  <si>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</si>
  <si>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</si>
  <si>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</si>
  <si>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</si>
  <si>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</si>
  <si>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</si>
  <si>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</si>
  <si>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</si>
  <si>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</si>
  <si>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</si>
  <si>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</si>
  <si>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</si>
  <si>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</si>
  <si>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</si>
  <si>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</si>
  <si>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</si>
  <si>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</si>
  <si>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</si>
  <si>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</si>
  <si>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</si>
  <si>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</si>
  <si>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</si>
  <si>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</si>
  <si>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</si>
  <si>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</si>
  <si>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</si>
  <si>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</si>
  <si>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</si>
  <si>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</si>
  <si>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</si>
  <si>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</si>
  <si>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</si>
  <si>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</si>
  <si>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</si>
  <si>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</si>
  <si>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</si>
  <si>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</si>
  <si>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</si>
  <si>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</si>
  <si>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</si>
  <si>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</si>
  <si>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</si>
  <si>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</si>
  <si>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</si>
  <si>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</si>
  <si>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</si>
  <si>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</si>
  <si>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</si>
  <si>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</si>
  <si>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</si>
  <si>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</si>
  <si>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</si>
  <si>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</si>
  <si>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</si>
  <si>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</si>
  <si>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</si>
  <si>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</si>
  <si>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</si>
  <si>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</si>
  <si>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</si>
  <si>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</si>
  <si>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</si>
  <si>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</si>
  <si>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</si>
  <si>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</si>
  <si>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</si>
  <si>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</si>
  <si>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</si>
  <si>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</si>
  <si>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</si>
  <si>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</si>
  <si>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</si>
  <si>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</si>
  <si>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</si>
  <si>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</si>
  <si>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</si>
  <si>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</si>
  <si>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</si>
  <si>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</si>
  <si>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</si>
  <si>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</si>
  <si>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</si>
  <si>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</si>
  <si>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</si>
  <si>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</si>
  <si>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</si>
  <si>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</si>
  <si>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</si>
  <si>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</si>
  <si>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</si>
  <si>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</si>
  <si>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</si>
  <si>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</si>
  <si>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</si>
  <si>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</si>
  <si>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</si>
  <si>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</si>
  <si>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</si>
  <si>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</si>
  <si>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</si>
  <si>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</si>
  <si>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</si>
  <si>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</si>
  <si>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</si>
  <si>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</si>
  <si>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</si>
  <si>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</si>
  <si>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</si>
  <si>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</si>
  <si>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</si>
  <si>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</si>
  <si>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</si>
  <si>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</si>
  <si>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</si>
  <si>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</si>
  <si>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</si>
  <si>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</si>
  <si>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</si>
  <si>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</si>
  <si>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</si>
  <si>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</si>
  <si>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</si>
  <si>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</si>
  <si>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</si>
  <si>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</si>
  <si>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</si>
  <si>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</si>
  <si>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</si>
  <si>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</si>
  <si>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</si>
  <si>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</si>
  <si>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</si>
  <si>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</si>
  <si>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</si>
  <si>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</si>
  <si>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</si>
  <si>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</si>
  <si>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</si>
  <si>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</si>
  <si>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</si>
  <si>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</si>
  <si>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</si>
  <si>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</si>
  <si>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</si>
  <si>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</si>
  <si>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</si>
  <si>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</si>
  <si>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</si>
  <si>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</si>
  <si>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</si>
  <si>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</si>
  <si>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</si>
  <si>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</si>
  <si>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</si>
  <si>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</si>
  <si>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</si>
  <si>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</si>
  <si>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</si>
  <si>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</si>
  <si>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</si>
  <si>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</si>
  <si>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</si>
  <si>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</si>
  <si>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</si>
  <si>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</si>
  <si>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</si>
  <si>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</si>
  <si>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</si>
  <si>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</si>
  <si>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</si>
  <si>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</si>
  <si>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</si>
  <si>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</si>
  <si>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</si>
  <si>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</si>
  <si>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</si>
  <si>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</si>
  <si>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</si>
  <si>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</si>
  <si>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</si>
  <si>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</si>
  <si>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</si>
  <si>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</si>
  <si>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</si>
  <si>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</si>
  <si>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</si>
  <si>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</si>
  <si>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</si>
  <si>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</si>
  <si>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</si>
  <si>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</si>
  <si>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</si>
  <si>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</si>
  <si>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</si>
  <si>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</si>
  <si>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</si>
  <si>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</si>
  <si>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</si>
  <si>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</si>
  <si>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</si>
  <si>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</si>
  <si>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</si>
  <si>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</si>
  <si>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</si>
  <si>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</si>
  <si>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</si>
  <si>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</si>
  <si>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</si>
  <si>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</si>
  <si>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</si>
  <si>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</si>
  <si>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</si>
  <si>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</si>
  <si>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</si>
  <si>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</si>
  <si>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</si>
  <si>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</si>
  <si>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</si>
  <si>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</si>
  <si>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</si>
  <si>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</si>
  <si>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</si>
  <si>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</si>
  <si>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</si>
  <si>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</si>
  <si>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</si>
  <si>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</si>
  <si>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</si>
  <si>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</si>
  <si>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</si>
  <si>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</si>
  <si>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</si>
  <si>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</si>
  <si>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</si>
  <si>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</si>
  <si>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</si>
  <si>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</si>
  <si>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</si>
  <si>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</si>
  <si>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</si>
  <si>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</si>
  <si>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</si>
  <si>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</si>
  <si>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</si>
  <si>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</si>
  <si>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</si>
  <si>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</si>
  <si>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</si>
  <si>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</si>
  <si>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</si>
  <si>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</si>
  <si>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</si>
  <si>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</si>
  <si>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</si>
  <si>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</si>
  <si>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</si>
  <si>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</si>
  <si>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</si>
  <si>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</si>
  <si>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</si>
  <si>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</si>
  <si>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</si>
  <si>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</si>
  <si>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</si>
  <si>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</si>
  <si>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</si>
  <si>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</si>
  <si>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</si>
  <si>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</si>
  <si>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</si>
  <si>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</si>
  <si>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</si>
  <si>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</si>
  <si>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</si>
  <si>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</si>
  <si>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</si>
  <si>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</si>
  <si>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</si>
  <si>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</si>
  <si>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</si>
  <si>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</si>
  <si>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</si>
  <si>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</si>
  <si>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</si>
  <si>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</si>
  <si>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</si>
  <si>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</si>
  <si>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</si>
  <si>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</si>
  <si>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</si>
  <si>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</si>
  <si>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</si>
  <si>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</si>
  <si>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</si>
  <si>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</si>
  <si>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</si>
  <si>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</si>
  <si>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</si>
  <si>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</si>
  <si>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</si>
  <si>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</si>
  <si>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</si>
  <si>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</si>
  <si>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</si>
  <si>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</si>
  <si>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</si>
  <si>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</si>
  <si>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</si>
  <si>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</si>
  <si>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</si>
  <si>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</si>
  <si>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</si>
  <si>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</si>
  <si>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</si>
  <si>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</si>
  <si>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</si>
  <si>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</si>
  <si>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</si>
  <si>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</si>
  <si>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</si>
  <si>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</si>
  <si>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</si>
  <si>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</si>
  <si>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</si>
  <si>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</si>
  <si>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</si>
  <si>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</si>
  <si>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</si>
  <si>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</si>
  <si>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</si>
  <si>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</si>
  <si>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</si>
  <si>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</si>
  <si>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</si>
  <si>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</si>
  <si>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</si>
  <si>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</si>
  <si>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</si>
  <si>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</si>
  <si>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</si>
  <si>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</si>
  <si>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</si>
  <si>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</si>
  <si>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</si>
  <si>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</si>
  <si>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</si>
  <si>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</si>
  <si>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</si>
  <si>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</si>
  <si>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</si>
  <si>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</si>
  <si>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</si>
  <si>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</si>
  <si>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</si>
  <si>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</si>
  <si>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</si>
  <si>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</si>
  <si>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</si>
  <si>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</si>
  <si>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</si>
  <si>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</si>
  <si>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</si>
  <si>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</si>
  <si>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</si>
  <si>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</si>
  <si>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</si>
  <si>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</si>
  <si>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</si>
  <si>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</si>
  <si>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</si>
  <si>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</si>
  <si>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</si>
  <si>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</si>
  <si>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</si>
  <si>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</si>
  <si>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</si>
  <si>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</si>
  <si>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</si>
  <si>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</si>
  <si>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</si>
  <si>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</si>
  <si>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</si>
  <si>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</si>
  <si>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</si>
  <si>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</si>
  <si>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</si>
  <si>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</si>
  <si>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</si>
  <si>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</si>
  <si>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</si>
  <si>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</si>
  <si>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</si>
  <si>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</si>
  <si>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</si>
  <si>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</si>
  <si>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</si>
  <si>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</si>
  <si>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</si>
  <si>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</si>
  <si>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</si>
  <si>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</si>
  <si>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</si>
  <si>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</si>
  <si>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</si>
  <si>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</si>
  <si>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</si>
  <si>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</si>
  <si>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</si>
  <si>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</si>
  <si>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</si>
  <si>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</si>
  <si>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</si>
  <si>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</si>
  <si>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</si>
  <si>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</si>
  <si>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</si>
  <si>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</si>
  <si>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</si>
  <si>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</si>
  <si>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</si>
  <si>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</si>
  <si>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</si>
  <si>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</si>
  <si>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</si>
  <si>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</si>
  <si>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</si>
  <si>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</si>
  <si>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</si>
  <si>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</si>
  <si>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</si>
  <si>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</si>
  <si>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</si>
  <si>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</si>
  <si>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</si>
  <si>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</si>
  <si>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</si>
  <si>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</si>
  <si>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</si>
  <si>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</si>
  <si>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</si>
  <si>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</si>
  <si>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</si>
  <si>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</si>
  <si>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</si>
  <si>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</si>
  <si>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</si>
  <si>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</si>
  <si>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</si>
  <si>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</si>
  <si>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</si>
  <si>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</si>
  <si>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</si>
  <si>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</si>
  <si>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</si>
  <si>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</si>
  <si>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</si>
  <si>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</si>
  <si>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</si>
  <si>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</si>
  <si>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</si>
  <si>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</si>
  <si>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</si>
  <si>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</si>
  <si>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</si>
  <si>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</si>
  <si>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</si>
  <si>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</si>
  <si>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</si>
  <si>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</si>
  <si>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</si>
  <si>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</si>
  <si>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</si>
  <si>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</si>
  <si>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</si>
  <si>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</si>
  <si>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</si>
  <si>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</si>
  <si>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</si>
  <si>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</si>
  <si>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</si>
  <si>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</si>
  <si>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</si>
  <si>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</si>
  <si>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</si>
  <si>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</si>
  <si>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</si>
  <si>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</si>
  <si>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</si>
  <si>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</si>
  <si>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</si>
  <si>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</si>
  <si>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</si>
  <si>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</si>
  <si>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</si>
  <si>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</si>
  <si>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</si>
  <si>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</si>
  <si>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</si>
  <si>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</si>
  <si>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</si>
  <si>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</si>
  <si>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</si>
  <si>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</si>
  <si>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</si>
  <si>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</si>
  <si>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</si>
  <si>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</si>
  <si>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</si>
  <si>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</si>
  <si>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</si>
  <si>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</si>
  <si>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</si>
  <si>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</si>
  <si>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</si>
  <si>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</si>
  <si>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</si>
  <si>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</si>
  <si>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</si>
  <si>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</si>
  <si>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</si>
  <si>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</si>
  <si>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</si>
  <si>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</si>
  <si>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</si>
  <si>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</si>
  <si>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</si>
  <si>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</si>
  <si>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</si>
  <si>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</si>
  <si>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</si>
  <si>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</si>
  <si>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</si>
  <si>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</si>
  <si>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</si>
  <si>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</si>
  <si>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</si>
  <si>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</si>
  <si>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</si>
  <si>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</si>
  <si>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</si>
  <si>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</si>
  <si>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</si>
  <si>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</si>
  <si>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</si>
  <si>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</si>
  <si>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</si>
  <si>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</si>
  <si>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</si>
  <si>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</si>
  <si>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</si>
  <si>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</si>
  <si>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</si>
  <si>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</si>
  <si>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</si>
  <si>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</si>
  <si>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</si>
  <si>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</si>
  <si>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</si>
  <si>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</si>
  <si>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</si>
  <si>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</si>
  <si>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</si>
  <si>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</si>
  <si>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</si>
  <si>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</si>
  <si>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</si>
  <si>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</si>
  <si>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</si>
  <si>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</si>
  <si>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</si>
  <si>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</si>
  <si>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</si>
  <si>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</si>
  <si>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</si>
  <si>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</si>
  <si>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</si>
  <si>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</si>
  <si>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</si>
  <si>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</si>
  <si>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</si>
  <si>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</si>
  <si>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</si>
  <si>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</si>
  <si>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</si>
  <si>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</si>
  <si>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</si>
  <si>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</si>
  <si>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</si>
  <si>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</si>
  <si>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</si>
  <si>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</si>
  <si>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</si>
  <si>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</si>
  <si>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</si>
  <si>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</si>
  <si>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</si>
  <si>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</si>
  <si>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</si>
  <si>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</si>
  <si>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</si>
  <si>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</si>
  <si>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</si>
  <si>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</si>
  <si>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</si>
  <si>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</si>
  <si>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</si>
  <si>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</si>
  <si>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</si>
  <si>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</si>
  <si>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</si>
  <si>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</si>
  <si>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</si>
  <si>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</si>
  <si>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</si>
  <si>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</si>
  <si>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</si>
  <si>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</si>
  <si>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</si>
  <si>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</si>
  <si>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</si>
  <si>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</si>
  <si>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</si>
  <si>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</si>
  <si>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</si>
  <si>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</si>
  <si>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</si>
  <si>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</si>
  <si>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</si>
  <si>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</si>
  <si>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</si>
  <si>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</si>
  <si>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</si>
  <si>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</si>
  <si>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</si>
  <si>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</si>
  <si>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</si>
  <si>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</si>
  <si>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</si>
  <si>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</si>
  <si>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</si>
  <si>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</si>
  <si>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</si>
  <si>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</si>
  <si>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</si>
  <si>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</si>
  <si>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</si>
  <si>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</si>
  <si>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</si>
  <si>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</si>
  <si>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</si>
  <si>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</si>
  <si>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</si>
  <si>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</si>
  <si>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</si>
  <si>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</si>
  <si>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</si>
  <si>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</si>
  <si>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</si>
  <si>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</si>
  <si>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</si>
  <si>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</si>
  <si>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</si>
  <si>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</si>
  <si>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</si>
  <si>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</si>
  <si>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</si>
  <si>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</si>
  <si>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</si>
  <si>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</si>
  <si>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</si>
  <si>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</si>
  <si>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</si>
  <si>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</si>
  <si>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</si>
  <si>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</si>
  <si>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</si>
  <si>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</si>
  <si>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</si>
  <si>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</si>
  <si>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</si>
  <si>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</si>
  <si>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</si>
  <si>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</si>
  <si>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</si>
  <si>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</si>
  <si>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</si>
  <si>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</si>
  <si>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</si>
  <si>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</si>
  <si>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</si>
  <si>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</si>
  <si>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</si>
  <si>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</si>
  <si>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</si>
  <si>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</si>
  <si>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</si>
  <si>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</si>
  <si>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</si>
  <si>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</si>
  <si>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</si>
  <si>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</si>
  <si>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</si>
  <si>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</si>
  <si>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</si>
  <si>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</si>
  <si>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</si>
  <si>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</si>
  <si>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</si>
  <si>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</si>
  <si>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</si>
  <si>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</si>
  <si>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</si>
  <si>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</si>
  <si>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</si>
  <si>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</si>
  <si>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</si>
  <si>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</si>
  <si>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</si>
  <si>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</si>
  <si>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</si>
  <si>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</si>
  <si>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</si>
  <si>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</si>
  <si>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</si>
  <si>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</si>
  <si>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</si>
  <si>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</si>
  <si>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</si>
  <si>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</si>
  <si>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</si>
  <si>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</si>
  <si>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</si>
  <si>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</si>
  <si>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</si>
  <si>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</si>
  <si>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</si>
  <si>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</si>
  <si>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</si>
  <si>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</si>
  <si>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</si>
  <si>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</si>
  <si>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</si>
  <si>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</si>
  <si>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</si>
  <si>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</si>
  <si>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</si>
  <si>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</si>
  <si>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</si>
  <si>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</si>
  <si>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</si>
  <si>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</si>
  <si>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</si>
  <si>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</si>
  <si>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</si>
  <si>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</si>
  <si>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</si>
  <si>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</si>
  <si>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</si>
  <si>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</si>
  <si>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</si>
  <si>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</si>
  <si>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</si>
  <si>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</si>
  <si>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</si>
  <si>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</si>
  <si>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</si>
  <si>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</si>
  <si>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</si>
  <si>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</si>
  <si>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</si>
  <si>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</si>
  <si>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</si>
  <si>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</si>
  <si>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</si>
  <si>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</si>
  <si>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</si>
  <si>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</si>
  <si>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</si>
  <si>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</si>
  <si>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</si>
  <si>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</si>
  <si>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</si>
  <si>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</si>
  <si>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</si>
  <si>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</si>
  <si>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</si>
  <si>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</si>
  <si>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</si>
  <si>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</si>
  <si>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</si>
  <si>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</si>
  <si>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</si>
  <si>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</si>
  <si>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</si>
  <si>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</si>
  <si>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</si>
  <si>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</si>
  <si>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</si>
  <si>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</si>
  <si>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</si>
  <si>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</si>
  <si>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</si>
  <si>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</si>
  <si>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</si>
  <si>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</si>
  <si>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</si>
  <si>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</si>
  <si>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</si>
  <si>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</si>
  <si>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</si>
  <si>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</si>
  <si>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</si>
  <si>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</si>
  <si>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</si>
  <si>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</si>
  <si>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</si>
  <si>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</si>
  <si>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</si>
  <si>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</si>
  <si>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</si>
  <si>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</si>
  <si>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</si>
  <si>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</si>
  <si>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</si>
  <si>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</si>
  <si>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</si>
  <si>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</si>
  <si>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</si>
  <si>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</si>
  <si>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</si>
  <si>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</si>
  <si>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</si>
  <si>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</si>
  <si>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</si>
  <si>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</si>
  <si>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</si>
  <si>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</si>
  <si>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</si>
  <si>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</si>
  <si>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</si>
  <si>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</si>
  <si>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</si>
  <si>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</si>
  <si>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</si>
  <si>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</si>
  <si>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</si>
  <si>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</si>
  <si>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</si>
  <si>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</si>
  <si>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</si>
  <si>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</si>
  <si>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</si>
  <si>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</si>
  <si>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</si>
  <si>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</si>
  <si>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</si>
  <si>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</si>
  <si>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</si>
  <si>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</si>
  <si>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</si>
  <si>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</si>
  <si>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</si>
  <si>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</si>
  <si>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</si>
  <si>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</si>
  <si>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</si>
  <si>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</si>
  <si>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</si>
  <si>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</si>
  <si>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</si>
  <si>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</si>
  <si>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</si>
  <si>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</si>
  <si>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</si>
  <si>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</si>
  <si>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</si>
  <si>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</si>
  <si>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</si>
  <si>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</si>
  <si>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</si>
  <si>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</si>
  <si>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</si>
  <si>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</si>
  <si>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</si>
  <si>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</si>
  <si>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</si>
  <si>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</si>
  <si>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</si>
  <si>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</si>
  <si>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</si>
  <si>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</si>
  <si>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</si>
  <si>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</si>
  <si>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</si>
  <si>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</si>
  <si>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</si>
  <si>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</si>
  <si>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</si>
  <si>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</si>
  <si>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</si>
  <si>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</si>
  <si>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</si>
  <si>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</si>
  <si>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</si>
  <si>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</si>
  <si>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</si>
  <si>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</si>
  <si>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</si>
  <si>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</si>
  <si>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</si>
  <si>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</si>
  <si>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</si>
  <si>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</si>
  <si>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</si>
  <si>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</si>
  <si>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</si>
  <si>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</si>
  <si>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</si>
  <si>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</si>
  <si>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</si>
  <si>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</si>
  <si>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</si>
  <si>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</si>
  <si>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</si>
  <si>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</si>
  <si>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</si>
  <si>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</si>
  <si>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</si>
  <si>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</si>
  <si>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</si>
  <si>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</si>
  <si>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</si>
  <si>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</si>
  <si>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</si>
  <si>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</si>
  <si>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</si>
  <si>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</si>
  <si>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</si>
  <si>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</si>
  <si>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</si>
  <si>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</si>
  <si>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</si>
  <si>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</si>
  <si>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</si>
  <si>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</si>
  <si>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</si>
  <si>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</si>
  <si>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</si>
  <si>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</si>
  <si>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</si>
  <si>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</si>
  <si>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</si>
  <si>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</si>
  <si>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</si>
  <si>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</si>
  <si>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</si>
  <si>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</si>
  <si>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</si>
  <si>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</si>
  <si>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</si>
  <si>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</si>
  <si>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</si>
  <si>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</si>
  <si>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</si>
  <si>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</si>
  <si>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</si>
  <si>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</si>
  <si>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</si>
  <si>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</si>
  <si>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</si>
  <si>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</si>
  <si>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</si>
  <si>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</si>
  <si>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</si>
  <si>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</si>
  <si>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</si>
  <si>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</si>
  <si>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</si>
  <si>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</si>
  <si>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</si>
  <si>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</si>
  <si>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</si>
  <si>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</si>
  <si>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</si>
  <si>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</si>
  <si>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</si>
  <si>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</si>
  <si>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</si>
  <si>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</si>
  <si>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</si>
  <si>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</si>
  <si>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</si>
  <si>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</si>
  <si>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</si>
  <si>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</si>
  <si>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</si>
  <si>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</si>
  <si>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</si>
  <si>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</si>
  <si>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</si>
  <si>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</si>
  <si>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</si>
  <si>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</si>
  <si>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</si>
  <si>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</si>
  <si>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</si>
  <si>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</si>
  <si>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</si>
  <si>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</si>
  <si>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</si>
  <si>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</si>
  <si>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</si>
  <si>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</si>
  <si>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</si>
  <si>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</si>
  <si>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</si>
  <si>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</si>
  <si>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</si>
  <si>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</si>
  <si>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</si>
  <si>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</si>
  <si>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</si>
  <si>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</si>
  <si>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</si>
  <si>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</si>
  <si>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</si>
  <si>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</si>
  <si>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</si>
  <si>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</si>
  <si>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</si>
  <si>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</si>
  <si>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</si>
  <si>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</si>
  <si>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</si>
  <si>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</si>
  <si>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</si>
  <si>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</si>
  <si>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</si>
  <si>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</si>
  <si>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</si>
  <si>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</si>
  <si>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</si>
  <si>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</si>
  <si>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</si>
  <si>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</si>
  <si>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</si>
  <si>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</si>
  <si>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</si>
  <si>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</si>
  <si>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</si>
  <si>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</si>
  <si>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</si>
  <si>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</si>
  <si>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</si>
  <si>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</si>
  <si>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</si>
  <si>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</si>
  <si>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</si>
  <si>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</si>
  <si>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</si>
  <si>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</si>
  <si>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</si>
  <si>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</si>
  <si>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</si>
  <si>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</si>
  <si>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</si>
  <si>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</si>
  <si>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</si>
  <si>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</si>
  <si>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</si>
  <si>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</si>
  <si>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</si>
  <si>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</si>
  <si>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</si>
  <si>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</si>
  <si>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</si>
  <si>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</si>
  <si>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</si>
  <si>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</si>
  <si>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</si>
  <si>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</si>
  <si>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</si>
  <si>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</si>
  <si>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</si>
  <si>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</si>
  <si>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</si>
  <si>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</si>
  <si>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</si>
  <si>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</si>
  <si>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</si>
  <si>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</si>
  <si>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</si>
  <si>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</si>
  <si>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</si>
  <si>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</si>
  <si>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</si>
  <si>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</si>
  <si>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</si>
  <si>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</si>
  <si>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</si>
  <si>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</si>
  <si>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</si>
  <si>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</si>
  <si>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</si>
  <si>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</si>
  <si>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</si>
  <si>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</si>
  <si>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</si>
  <si>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</si>
  <si>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</si>
  <si>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</si>
  <si>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</si>
  <si>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</si>
  <si>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</si>
  <si>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</si>
  <si>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</si>
  <si>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</si>
  <si>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</si>
  <si>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</si>
  <si>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</si>
  <si>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</si>
  <si>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</si>
  <si>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</si>
  <si>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</si>
  <si>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</si>
  <si>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</si>
  <si>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</si>
  <si>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</si>
  <si>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</si>
  <si>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</si>
  <si>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</si>
  <si>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</si>
  <si>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</si>
  <si>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</si>
  <si>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</si>
  <si>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</si>
  <si>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</si>
  <si>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</si>
  <si>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</si>
  <si>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</si>
  <si>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</si>
  <si>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</si>
  <si>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</si>
  <si>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</si>
  <si>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</si>
  <si>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</si>
  <si>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</si>
  <si>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</si>
  <si>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</si>
  <si>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</si>
  <si>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</si>
  <si>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</si>
  <si>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</si>
  <si>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</si>
  <si>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</si>
  <si>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</si>
  <si>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</si>
  <si>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</si>
  <si>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</si>
  <si>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</si>
  <si>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</si>
  <si>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</si>
  <si>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</si>
  <si>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</si>
  <si>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</si>
  <si>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</si>
  <si>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</si>
  <si>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</si>
  <si>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</si>
  <si>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</si>
  <si>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</si>
  <si>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</si>
  <si>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</si>
  <si>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</si>
  <si>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</si>
  <si>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</si>
  <si>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</si>
  <si>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</si>
  <si>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</si>
  <si>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</si>
  <si>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</si>
  <si>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</si>
  <si>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</si>
  <si>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</si>
  <si>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</si>
  <si>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</si>
  <si>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</si>
  <si>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</si>
  <si>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</si>
  <si>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</si>
  <si>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</si>
  <si>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</si>
  <si>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</si>
  <si>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</si>
  <si>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</si>
  <si>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</si>
  <si>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</si>
  <si>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</si>
  <si>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</si>
  <si>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</si>
  <si>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</si>
  <si>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</si>
  <si>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</si>
  <si>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</si>
  <si>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</si>
  <si>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</si>
  <si>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</si>
  <si>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</si>
  <si>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</si>
  <si>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</si>
  <si>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</si>
  <si>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</si>
  <si>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</si>
  <si>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</si>
  <si>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</si>
  <si>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</si>
  <si>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</si>
  <si>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</si>
  <si>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</si>
  <si>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</si>
  <si>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</si>
  <si>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</si>
  <si>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</si>
  <si>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</si>
  <si>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</si>
  <si>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</si>
  <si>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</si>
  <si>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</si>
  <si>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</si>
  <si>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</si>
  <si>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</si>
  <si>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</si>
  <si>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</si>
  <si>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</si>
  <si>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</si>
  <si>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</si>
  <si>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</si>
  <si>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</si>
  <si>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</si>
  <si>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</si>
  <si>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</si>
  <si>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</si>
  <si>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</si>
  <si>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</si>
  <si>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</si>
  <si>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</si>
  <si>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</si>
  <si>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</si>
  <si>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</si>
  <si>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</si>
  <si>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</si>
  <si>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</si>
  <si>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</si>
  <si>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</si>
  <si>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</si>
  <si>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</si>
  <si>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</si>
  <si>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</si>
  <si>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</si>
  <si>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</si>
  <si>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</si>
  <si>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</si>
  <si>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</si>
  <si>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</si>
  <si>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</si>
  <si>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</si>
  <si>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</si>
  <si>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</si>
  <si>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</si>
  <si>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</si>
  <si>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</si>
  <si>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</si>
  <si>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</si>
  <si>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</si>
  <si>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</si>
  <si>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</si>
  <si>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</si>
  <si>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</si>
  <si>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</si>
  <si>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</si>
  <si>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</si>
  <si>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</si>
  <si>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</si>
  <si>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</si>
  <si>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</si>
  <si>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</si>
  <si>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</si>
  <si>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</si>
  <si>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</si>
  <si>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</si>
  <si>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</si>
  <si>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</si>
  <si>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</si>
  <si>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</si>
  <si>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</si>
  <si>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</si>
  <si>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</si>
  <si>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</si>
  <si>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</si>
  <si>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</si>
  <si>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</si>
  <si>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</si>
  <si>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</si>
  <si>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</si>
  <si>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</si>
  <si>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</si>
  <si>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</si>
  <si>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</si>
  <si>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</si>
  <si>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</si>
  <si>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</si>
  <si>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</si>
  <si>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</si>
  <si>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</si>
  <si>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</si>
  <si>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</si>
  <si>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</si>
  <si>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</si>
  <si>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</si>
  <si>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</si>
  <si>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</si>
  <si>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</si>
  <si>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</si>
  <si>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</si>
  <si>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</si>
  <si>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</si>
  <si>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</si>
  <si>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</si>
  <si>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</si>
  <si>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</si>
  <si>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</si>
  <si>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</si>
  <si>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</si>
  <si>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</si>
  <si>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</si>
  <si>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</si>
  <si>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</si>
  <si>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</si>
  <si>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</si>
  <si>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</si>
  <si>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</si>
  <si>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</si>
  <si>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</si>
  <si>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</si>
  <si>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</si>
  <si>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</si>
  <si>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</si>
  <si>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</si>
  <si>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</si>
  <si>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</si>
  <si>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</si>
  <si>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</si>
  <si>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</si>
  <si>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</si>
  <si>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</si>
  <si>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</si>
  <si>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</si>
  <si>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</si>
  <si>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</si>
  <si>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</si>
  <si>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</si>
  <si>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</si>
  <si>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</si>
  <si>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</si>
  <si>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</si>
  <si>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</si>
  <si>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</si>
  <si>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</si>
  <si>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</si>
  <si>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</si>
  <si>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</si>
  <si>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</si>
  <si>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</si>
  <si>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</si>
  <si>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</si>
  <si>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</si>
  <si>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</si>
  <si>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</si>
  <si>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</si>
  <si>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</si>
  <si>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</si>
  <si>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</si>
  <si>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</si>
  <si>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</si>
  <si>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</si>
  <si>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</si>
  <si>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</si>
  <si>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</si>
  <si>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</si>
  <si>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</si>
  <si>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</si>
  <si>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</si>
  <si>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</si>
  <si>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</si>
  <si>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</si>
  <si>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</si>
  <si>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</si>
  <si>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</si>
  <si>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</si>
  <si>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</si>
  <si>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</si>
  <si>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</si>
  <si>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</si>
  <si>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</si>
  <si>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</si>
  <si>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</si>
  <si>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</si>
  <si>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</si>
  <si>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</si>
  <si>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</si>
  <si>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</si>
  <si>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</si>
  <si>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</si>
  <si>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</si>
  <si>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</si>
  <si>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</si>
  <si>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</si>
  <si>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</si>
  <si>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</si>
  <si>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</si>
  <si>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</si>
  <si>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</si>
  <si>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</si>
  <si>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</si>
  <si>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</si>
  <si>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</si>
  <si>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</si>
  <si>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</si>
  <si>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</si>
  <si>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</si>
  <si>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</si>
  <si>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</si>
  <si>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</si>
  <si>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</si>
  <si>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</si>
  <si>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</si>
  <si>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</si>
  <si>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</si>
  <si>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</si>
  <si>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</si>
  <si>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</si>
  <si>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</si>
  <si>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</si>
  <si>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</si>
  <si>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</si>
  <si>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</si>
  <si>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</si>
  <si>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</si>
  <si>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</si>
  <si>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</si>
  <si>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</si>
  <si>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</si>
  <si>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</si>
  <si>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</si>
  <si>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</si>
  <si>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</si>
  <si>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</si>
  <si>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</si>
  <si>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</si>
  <si>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</si>
  <si>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</si>
  <si>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</si>
  <si>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</si>
  <si>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</si>
  <si>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</si>
  <si>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</si>
  <si>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</si>
  <si>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</si>
  <si>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</si>
  <si>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</si>
  <si>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</si>
  <si>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</si>
  <si>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</si>
  <si>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</si>
  <si>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</si>
  <si>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</si>
  <si>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</si>
  <si>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</si>
  <si>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</si>
  <si>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</si>
  <si>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</si>
  <si>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</si>
  <si>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</si>
  <si>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</si>
  <si>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</si>
  <si>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</si>
  <si>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</si>
  <si>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</si>
  <si>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</si>
  <si>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</si>
  <si>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</si>
  <si>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</si>
  <si>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</si>
  <si>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</si>
  <si>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</si>
  <si>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</si>
  <si>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</si>
  <si>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</si>
  <si>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</si>
  <si>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</si>
  <si>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</si>
  <si>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</si>
  <si>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</si>
  <si>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</si>
  <si>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</si>
  <si>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</si>
  <si>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</si>
  <si>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</si>
  <si>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</si>
  <si>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</si>
  <si>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</si>
  <si>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</si>
  <si>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</si>
  <si>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</si>
  <si>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</si>
  <si>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</si>
  <si>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</si>
  <si>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</si>
  <si>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</si>
  <si>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</si>
  <si>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</si>
  <si>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</si>
  <si>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</si>
  <si>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</si>
  <si>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</si>
  <si>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</si>
  <si>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</si>
  <si>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</si>
  <si>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</si>
  <si>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</si>
  <si>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</si>
  <si>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</si>
  <si>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</si>
  <si>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</si>
  <si>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</si>
  <si>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</si>
  <si>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</si>
  <si>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</si>
  <si>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</si>
  <si>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</si>
  <si>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</si>
  <si>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</si>
  <si>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</si>
  <si>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</si>
  <si>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</si>
  <si>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</si>
  <si>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</si>
  <si>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</si>
  <si>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</si>
  <si>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</si>
  <si>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</si>
  <si>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</si>
  <si>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</si>
  <si>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</si>
  <si>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</si>
  <si>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</si>
  <si>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</si>
  <si>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</si>
  <si>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</si>
  <si>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</si>
  <si>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</si>
  <si>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</si>
  <si>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</si>
  <si>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</si>
  <si>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</si>
  <si>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</si>
  <si>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</si>
  <si>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</si>
  <si>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</si>
  <si>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</si>
  <si>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</si>
  <si>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</si>
  <si>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</si>
  <si>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</si>
  <si>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</si>
  <si>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</si>
  <si>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</si>
  <si>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</si>
  <si>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</si>
  <si>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</si>
  <si>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</si>
  <si>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</si>
  <si>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</si>
  <si>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</si>
  <si>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</si>
  <si>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</si>
  <si>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</si>
  <si>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</si>
  <si>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</si>
  <si>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</si>
  <si>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</si>
  <si>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</si>
  <si>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</si>
  <si>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</si>
  <si>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</si>
  <si>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</si>
  <si>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</si>
  <si>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</si>
  <si>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</si>
  <si>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</si>
  <si>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</si>
  <si>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</si>
  <si>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</si>
  <si>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</si>
  <si>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</si>
  <si>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</si>
  <si>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</si>
  <si>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</si>
  <si>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</si>
  <si>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</si>
  <si>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</si>
  <si>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</si>
  <si>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</si>
  <si>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</si>
  <si>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</si>
  <si>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</si>
  <si>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</si>
  <si>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</si>
  <si>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</si>
  <si>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</si>
  <si>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</si>
  <si>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</si>
  <si>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</si>
  <si>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</si>
  <si>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</si>
  <si>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</si>
  <si>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</si>
  <si>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</si>
  <si>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</si>
  <si>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</si>
  <si>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</si>
  <si>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</si>
  <si>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</si>
  <si>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</si>
  <si>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</si>
  <si>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</si>
  <si>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</si>
  <si>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</si>
  <si>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</si>
  <si>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</si>
  <si>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</si>
  <si>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</si>
  <si>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</si>
  <si>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</si>
  <si>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</si>
  <si>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</si>
  <si>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</si>
  <si>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</si>
  <si>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</si>
  <si>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</si>
  <si>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</si>
  <si>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</si>
  <si>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</si>
  <si>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</si>
  <si>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</si>
  <si>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</si>
  <si>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</si>
  <si>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</si>
  <si>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</si>
  <si>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</si>
  <si>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</si>
  <si>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</si>
  <si>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</si>
  <si>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</si>
  <si>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</si>
  <si>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</si>
  <si>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</si>
  <si>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</si>
  <si>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</si>
  <si>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</si>
  <si>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</si>
  <si>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</si>
  <si>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</si>
  <si>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</si>
  <si>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</si>
  <si>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</si>
  <si>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</si>
  <si>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</si>
  <si>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</si>
  <si>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</si>
  <si>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</si>
  <si>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</si>
  <si>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</si>
  <si>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</si>
  <si>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</si>
  <si>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</si>
  <si>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</si>
  <si>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</si>
  <si>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</si>
  <si>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</si>
  <si>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</si>
  <si>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</si>
  <si>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</si>
  <si>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</si>
  <si>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</si>
  <si>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</si>
  <si>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</si>
  <si>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</si>
  <si>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</si>
  <si>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</si>
  <si>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</si>
  <si>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</si>
  <si>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</si>
  <si>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</si>
  <si>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</si>
  <si>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</si>
  <si>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</si>
  <si>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</si>
  <si>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</si>
  <si>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</si>
  <si>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</si>
  <si>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</si>
  <si>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</si>
  <si>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</si>
  <si>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</si>
  <si>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</si>
  <si>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</si>
  <si>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</si>
  <si>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</si>
  <si>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</si>
  <si>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</si>
  <si>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</si>
  <si>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</si>
  <si>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</si>
  <si>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</si>
  <si>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</si>
  <si>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</si>
  <si>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</si>
  <si>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</si>
  <si>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</si>
  <si>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</si>
  <si>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</si>
  <si>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</si>
  <si>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</si>
  <si>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</si>
  <si>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</si>
  <si>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</si>
  <si>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</si>
  <si>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</si>
  <si>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</si>
  <si>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</si>
  <si>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</si>
  <si>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</si>
  <si>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</si>
  <si>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</si>
  <si>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</si>
  <si>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</si>
  <si>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</si>
  <si>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</si>
  <si>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</si>
  <si>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</si>
  <si>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</si>
  <si>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</si>
  <si>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</si>
  <si>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</si>
  <si>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</si>
  <si>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</si>
  <si>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</si>
  <si>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</si>
  <si>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</si>
  <si>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</si>
  <si>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</si>
  <si>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</si>
  <si>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</si>
  <si>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</si>
  <si>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</si>
  <si>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</si>
  <si>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</si>
  <si>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</si>
  <si>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</si>
  <si>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</si>
  <si>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</si>
  <si>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</si>
  <si>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</si>
  <si>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</si>
  <si>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</si>
  <si>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</si>
  <si>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</si>
  <si>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</si>
  <si>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</si>
  <si>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</si>
  <si>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</si>
  <si>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</si>
  <si>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</si>
  <si>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</si>
  <si>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</si>
  <si>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</si>
  <si>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</si>
  <si>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</si>
  <si>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</si>
  <si>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</si>
  <si>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</si>
  <si>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</si>
  <si>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</si>
  <si>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</si>
  <si>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</si>
  <si>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</si>
  <si>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</si>
  <si>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</si>
  <si>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</si>
  <si>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</si>
  <si>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</si>
  <si>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</si>
  <si>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</si>
  <si>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</si>
  <si>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</si>
  <si>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</si>
  <si>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</si>
  <si>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</si>
  <si>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</si>
  <si>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</si>
  <si>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</si>
  <si>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</si>
  <si>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</si>
  <si>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</si>
  <si>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</si>
  <si>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</si>
  <si>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</si>
  <si>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</si>
  <si>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</si>
  <si>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</si>
  <si>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</si>
  <si>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</si>
  <si>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</si>
  <si>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</si>
  <si>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</si>
  <si>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</si>
  <si>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</si>
  <si>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</si>
  <si>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</si>
  <si>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</si>
  <si>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</si>
  <si>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</si>
  <si>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</si>
  <si>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</si>
  <si>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</si>
  <si>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</si>
  <si>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</si>
  <si>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</si>
  <si>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</si>
  <si>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</si>
  <si>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</si>
  <si>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</si>
  <si>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</si>
  <si>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</si>
  <si>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</si>
  <si>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</si>
  <si>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</si>
  <si>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</si>
  <si>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</si>
  <si>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</si>
  <si>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</si>
  <si>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</si>
  <si>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</si>
  <si>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</si>
  <si>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</si>
  <si>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</si>
  <si>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</si>
  <si>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</si>
  <si>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</si>
  <si>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</si>
  <si>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</si>
  <si>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</si>
  <si>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</si>
  <si>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</si>
  <si>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</si>
  <si>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</si>
  <si>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</si>
  <si>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</si>
  <si>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</si>
  <si>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</si>
  <si>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</si>
  <si>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</si>
  <si>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</si>
  <si>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</si>
  <si>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</si>
  <si>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</si>
  <si>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</si>
  <si>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</si>
  <si>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</si>
  <si>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</si>
  <si>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</si>
  <si>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</si>
  <si>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</si>
  <si>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</si>
  <si>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</si>
  <si>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</si>
  <si>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</si>
  <si>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</si>
  <si>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</si>
  <si>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</si>
  <si>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</si>
  <si>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</si>
  <si>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</si>
  <si>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</si>
  <si>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</si>
  <si>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</si>
  <si>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</si>
  <si>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</si>
  <si>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</si>
  <si>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</si>
  <si>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</si>
  <si>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</si>
  <si>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</si>
  <si>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</si>
  <si>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</si>
  <si>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</si>
  <si>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</si>
  <si>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</si>
  <si>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</si>
  <si>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</si>
  <si>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</si>
  <si>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</si>
  <si>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</si>
  <si>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</si>
  <si>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</si>
  <si>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</si>
  <si>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</si>
  <si>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</si>
  <si>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</si>
  <si>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</si>
  <si>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</si>
  <si>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</si>
  <si>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</si>
  <si>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</si>
  <si>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</si>
  <si>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</si>
  <si>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</si>
  <si>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</si>
  <si>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</si>
  <si>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</si>
  <si>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</si>
  <si>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</si>
  <si>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</si>
  <si>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</si>
  <si>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</si>
  <si>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</si>
  <si>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</si>
  <si>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</si>
  <si>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</si>
  <si>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</si>
  <si>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</si>
  <si>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</si>
  <si>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</si>
  <si>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</si>
  <si>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</si>
  <si>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</si>
  <si>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</si>
  <si>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</si>
  <si>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</si>
  <si>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</si>
  <si>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</si>
  <si>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</si>
  <si>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</si>
  <si>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</si>
  <si>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</si>
  <si>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</si>
  <si>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</si>
  <si>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</si>
  <si>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</si>
  <si>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</si>
  <si>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</si>
  <si>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</si>
  <si>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</si>
  <si>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</si>
  <si>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</si>
  <si>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</si>
  <si>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</si>
  <si>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</si>
  <si>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</si>
  <si>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</si>
  <si>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</si>
  <si>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</si>
  <si>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</si>
  <si>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</si>
  <si>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</si>
  <si>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</si>
  <si>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</si>
  <si>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</si>
  <si>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</si>
  <si>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</si>
  <si>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</si>
  <si>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</si>
  <si>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</si>
  <si>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</si>
  <si>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</si>
  <si>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</si>
  <si>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</si>
  <si>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</si>
  <si>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</si>
  <si>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</si>
  <si>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</si>
  <si>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</si>
  <si>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</si>
  <si>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</si>
  <si>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</si>
  <si>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</si>
  <si>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</si>
  <si>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</si>
  <si>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</si>
  <si>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</si>
  <si>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</si>
  <si>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</si>
  <si>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</si>
  <si>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</si>
  <si>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</si>
  <si>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</si>
  <si>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</si>
  <si>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</si>
  <si>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</si>
  <si>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</si>
  <si>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</si>
  <si>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</si>
  <si>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</si>
  <si>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</si>
  <si>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</si>
  <si>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</si>
  <si>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</si>
  <si>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</si>
  <si>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</si>
  <si>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</si>
  <si>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</si>
  <si>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</si>
  <si>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</si>
  <si>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</si>
  <si>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</si>
  <si>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</si>
  <si>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</si>
  <si>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</si>
  <si>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</si>
  <si>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</si>
  <si>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</si>
  <si>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</si>
  <si>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</si>
  <si>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</si>
  <si>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</si>
  <si>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</si>
  <si>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</si>
  <si>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</si>
  <si>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</si>
  <si>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</si>
  <si>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</si>
  <si>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</si>
  <si>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</si>
  <si>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</si>
  <si>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</si>
  <si>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</si>
  <si>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</si>
  <si>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</si>
  <si>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</si>
  <si>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</si>
  <si>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</si>
  <si>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</si>
  <si>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</si>
  <si>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</si>
  <si>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</si>
  <si>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</si>
  <si>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</si>
  <si>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</si>
  <si>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</si>
  <si>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</si>
  <si>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</si>
  <si>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</si>
  <si>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</si>
  <si>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</si>
  <si>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</si>
  <si>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</si>
  <si>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</si>
  <si>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</si>
  <si>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</si>
  <si>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</si>
  <si>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</si>
  <si>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</si>
  <si>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</si>
  <si>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</si>
  <si>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</si>
  <si>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</si>
  <si>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</si>
  <si>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</si>
  <si>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</si>
  <si>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</si>
  <si>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</si>
  <si>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</si>
  <si>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</si>
  <si>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</si>
  <si>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</si>
  <si>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</si>
  <si>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</si>
  <si>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</si>
  <si>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</si>
  <si>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</si>
  <si>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</si>
  <si>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</si>
  <si>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</si>
  <si>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</si>
  <si>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</si>
  <si>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</si>
  <si>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</si>
  <si>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</si>
  <si>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</si>
  <si>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</si>
  <si>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</si>
  <si>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</si>
  <si>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</si>
  <si>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</si>
  <si>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</si>
  <si>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</si>
  <si>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</si>
  <si>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</si>
  <si>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</si>
  <si>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</si>
  <si>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</si>
  <si>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</si>
  <si>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</si>
  <si>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</si>
  <si>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</si>
  <si>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</si>
  <si>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</si>
  <si>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</si>
  <si>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</si>
  <si>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</si>
  <si>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</si>
  <si>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</si>
  <si>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</si>
  <si>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</si>
  <si>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</si>
  <si>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</si>
  <si>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</si>
  <si>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</si>
  <si>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</si>
  <si>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</si>
  <si>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</si>
  <si>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</si>
  <si>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</si>
  <si>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</si>
  <si>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</si>
  <si>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</si>
  <si>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</si>
  <si>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</si>
  <si>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</si>
  <si>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</si>
  <si>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</si>
  <si>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</si>
  <si>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</si>
  <si>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</si>
  <si>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</si>
  <si>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</si>
  <si>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</si>
  <si>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</si>
  <si>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</si>
  <si>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</si>
  <si>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</si>
  <si>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</si>
  <si>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</si>
  <si>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</si>
  <si>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</si>
  <si>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</si>
  <si>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</si>
  <si>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</si>
  <si>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</si>
  <si>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</si>
  <si>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</si>
  <si>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</si>
  <si>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</si>
  <si>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</si>
  <si>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</si>
  <si>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</si>
  <si>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</si>
  <si>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</si>
  <si>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</si>
  <si>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</si>
  <si>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</si>
  <si>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</si>
  <si>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</si>
  <si>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</si>
  <si>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</si>
  <si>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</si>
  <si>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</si>
  <si>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</si>
  <si>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</si>
  <si>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</si>
  <si>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</si>
  <si>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</si>
  <si>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</si>
  <si>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</si>
  <si>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</si>
  <si>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</si>
  <si>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</si>
  <si>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</si>
  <si>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</si>
  <si>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</si>
  <si>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</si>
  <si>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</si>
  <si>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</si>
  <si>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</si>
  <si>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</si>
  <si>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</si>
  <si>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</si>
  <si>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</si>
  <si>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</si>
  <si>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</si>
  <si>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</si>
  <si>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</si>
  <si>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</si>
  <si>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</si>
  <si>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</si>
  <si>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</si>
  <si>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</si>
  <si>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</si>
  <si>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</si>
  <si>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</si>
  <si>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</si>
  <si>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</si>
  <si>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</si>
  <si>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</si>
  <si>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</si>
  <si>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</si>
  <si>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</si>
  <si>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</si>
  <si>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</si>
  <si>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</si>
  <si>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</si>
  <si>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</si>
  <si>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</si>
  <si>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</si>
  <si>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</si>
  <si>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</si>
  <si>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</si>
  <si>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</si>
  <si>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</si>
  <si>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</si>
  <si>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</si>
  <si>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</si>
  <si>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</si>
  <si>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</si>
  <si>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</si>
  <si>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</si>
  <si>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</si>
  <si>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</si>
  <si>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</si>
  <si>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</si>
  <si>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</si>
  <si>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</si>
  <si>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</si>
  <si>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</si>
  <si>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</si>
  <si>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</si>
  <si>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</si>
  <si>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</si>
  <si>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</si>
  <si>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</si>
  <si>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</si>
  <si>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</si>
  <si>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</si>
  <si>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</si>
  <si>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</si>
  <si>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</si>
  <si>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</si>
  <si>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</si>
  <si>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</si>
  <si>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</si>
  <si>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</si>
  <si>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</si>
  <si>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</si>
  <si>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</si>
  <si>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</si>
  <si>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</si>
  <si>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</si>
  <si>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</si>
  <si>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</si>
  <si>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</si>
  <si>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</si>
  <si>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</si>
  <si>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</si>
  <si>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</si>
  <si>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</si>
  <si>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</si>
  <si>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</si>
  <si>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</si>
  <si>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</si>
  <si>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</si>
  <si>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</si>
  <si>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</si>
  <si>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</si>
  <si>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</si>
  <si>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</si>
  <si>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</si>
  <si>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</si>
  <si>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</si>
  <si>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</si>
  <si>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</si>
  <si>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</si>
  <si>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</si>
  <si>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</si>
  <si>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</si>
  <si>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</si>
  <si>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</si>
  <si>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</si>
  <si>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</si>
  <si>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</si>
  <si>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</si>
  <si>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</si>
  <si>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</si>
  <si>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</si>
  <si>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</si>
  <si>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</si>
  <si>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</si>
  <si>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</si>
  <si>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</si>
  <si>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</si>
  <si>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</si>
  <si>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</si>
  <si>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</si>
  <si>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</si>
  <si>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</si>
  <si>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</si>
  <si>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</si>
  <si>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</si>
  <si>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</si>
  <si>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</si>
  <si>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</si>
  <si>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</si>
  <si>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</si>
  <si>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</si>
  <si>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</si>
  <si>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</si>
  <si>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</si>
  <si>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</si>
  <si>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</si>
  <si>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</si>
  <si>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</si>
  <si>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</si>
  <si>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</si>
  <si>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</si>
  <si>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</si>
  <si>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</si>
  <si>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</si>
  <si>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</si>
  <si>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</si>
  <si>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</si>
  <si>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</si>
  <si>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</si>
  <si>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</si>
  <si>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</si>
  <si>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</si>
  <si>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</si>
  <si>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</si>
  <si>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</si>
  <si>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</si>
  <si>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</si>
  <si>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</si>
  <si>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</si>
  <si>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</si>
  <si>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</si>
  <si>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</si>
  <si>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</si>
  <si>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</si>
  <si>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</si>
  <si>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</si>
  <si>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</si>
  <si>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</si>
  <si>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</si>
  <si>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</si>
  <si>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</si>
  <si>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</si>
  <si>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</si>
  <si>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</si>
  <si>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</si>
  <si>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</si>
  <si>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</si>
  <si>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</si>
  <si>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</si>
  <si>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</si>
  <si>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</si>
  <si>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</si>
  <si>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</si>
  <si>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</si>
  <si>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</si>
  <si>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</si>
  <si>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</si>
  <si>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</si>
  <si>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</si>
  <si>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</si>
  <si>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</si>
  <si>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</si>
  <si>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</si>
  <si>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</si>
  <si>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</si>
  <si>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</si>
  <si>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</si>
  <si>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</si>
  <si>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</si>
  <si>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</si>
  <si>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</si>
  <si>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</si>
  <si>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</si>
  <si>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</si>
  <si>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</si>
  <si>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</si>
  <si>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</si>
  <si>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</si>
  <si>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</si>
  <si>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</si>
  <si>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</si>
  <si>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</si>
  <si>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</si>
  <si>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</si>
  <si>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</si>
  <si>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</si>
  <si>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</si>
  <si>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</si>
  <si>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</si>
  <si>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</si>
  <si>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</si>
  <si>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</si>
  <si>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</si>
  <si>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</si>
  <si>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</si>
  <si>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</si>
  <si>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</si>
  <si>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</si>
  <si>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</si>
  <si>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</si>
  <si>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</si>
  <si>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</si>
  <si>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</si>
  <si>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</si>
  <si>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</si>
  <si>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</si>
  <si>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</si>
  <si>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</si>
  <si>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</si>
  <si>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</si>
  <si>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</si>
  <si>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</si>
  <si>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</si>
  <si>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</si>
  <si>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</si>
  <si>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</si>
  <si>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</si>
  <si>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</si>
  <si>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</si>
  <si>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</si>
  <si>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</si>
  <si>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</si>
  <si>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</si>
  <si>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</si>
  <si>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</si>
  <si>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</si>
  <si>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</si>
  <si>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</si>
  <si>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</si>
  <si>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</si>
  <si>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</si>
  <si>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</si>
  <si>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</si>
  <si>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</si>
  <si>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</si>
  <si>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</si>
  <si>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</si>
  <si>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</si>
  <si>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</si>
  <si>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</si>
  <si>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</si>
  <si>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</si>
  <si>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</si>
  <si>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</si>
  <si>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</si>
  <si>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</si>
  <si>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</si>
  <si>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</si>
  <si>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</si>
  <si>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</si>
  <si>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</si>
  <si>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</si>
  <si>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</si>
  <si>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</si>
  <si>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</si>
  <si>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</si>
  <si>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</si>
  <si>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</si>
  <si>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</si>
  <si>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</si>
  <si>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</si>
  <si>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</si>
  <si>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</si>
  <si>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</si>
  <si>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</si>
  <si>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</si>
  <si>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</si>
  <si>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</si>
  <si>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</si>
  <si>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</si>
  <si>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</si>
  <si>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</si>
  <si>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</si>
  <si>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</si>
  <si>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</si>
  <si>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</si>
  <si>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</si>
  <si>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</si>
  <si>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</si>
  <si>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</si>
  <si>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</si>
  <si>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</si>
  <si>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</si>
  <si>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</si>
  <si>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</si>
  <si>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</si>
  <si>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</si>
  <si>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</si>
  <si>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</si>
  <si>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</si>
  <si>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</si>
  <si>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</si>
  <si>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</si>
  <si>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</si>
  <si>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</si>
  <si>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</si>
  <si>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</si>
  <si>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</si>
  <si>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</si>
  <si>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</si>
  <si>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</si>
  <si>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</si>
  <si>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</si>
  <si>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</si>
  <si>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</si>
  <si>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</si>
  <si>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</si>
  <si>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</si>
  <si>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</si>
  <si>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</si>
  <si>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</si>
  <si>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</si>
  <si>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</si>
  <si>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</si>
  <si>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</si>
  <si>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</si>
  <si>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</si>
  <si>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</si>
  <si>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</si>
  <si>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</si>
  <si>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</si>
  <si>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</si>
  <si>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</si>
  <si>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</si>
  <si>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</si>
  <si>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</si>
  <si>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</si>
  <si>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</si>
  <si>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</si>
  <si>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</si>
  <si>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</si>
  <si>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</si>
  <si>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</si>
  <si>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</si>
  <si>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</si>
  <si>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</si>
  <si>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</si>
  <si>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</si>
  <si>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</si>
  <si>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</si>
  <si>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</si>
  <si>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</si>
  <si>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</si>
  <si>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</si>
  <si>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</si>
  <si>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</si>
  <si>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</si>
  <si>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</si>
  <si>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</si>
  <si>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</si>
  <si>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</si>
  <si>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</si>
  <si>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</si>
  <si>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</si>
  <si>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</si>
  <si>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</si>
  <si>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</si>
  <si>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</si>
  <si>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</si>
  <si>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</si>
  <si>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</si>
  <si>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</si>
  <si>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</si>
  <si>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</si>
  <si>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</si>
  <si>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</si>
  <si>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</si>
  <si>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</si>
  <si>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</si>
  <si>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</si>
  <si>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</si>
  <si>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</si>
  <si>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</si>
  <si>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</si>
  <si>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</si>
  <si>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</si>
  <si>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</si>
  <si>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</si>
  <si>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</si>
  <si>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</si>
  <si>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</si>
  <si>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</si>
  <si>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</si>
  <si>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</si>
  <si>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</si>
  <si>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</si>
  <si>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</si>
  <si>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</si>
  <si>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</si>
  <si>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</si>
  <si>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</si>
  <si>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</si>
  <si>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</si>
  <si>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</si>
  <si>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</si>
  <si>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</si>
  <si>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</si>
  <si>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</si>
  <si>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</si>
  <si>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</si>
  <si>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</si>
  <si>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</si>
  <si>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</si>
  <si>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</si>
  <si>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</si>
  <si>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</si>
  <si>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</si>
  <si>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</si>
  <si>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</si>
  <si>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</si>
  <si>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</si>
  <si>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</si>
  <si>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</si>
  <si>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</si>
  <si>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</si>
  <si>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</si>
  <si>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</si>
  <si>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</si>
  <si>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</si>
  <si>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</si>
  <si>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</si>
  <si>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</si>
  <si>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</si>
  <si>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</si>
  <si>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</si>
  <si>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</si>
  <si>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</si>
  <si>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</si>
  <si>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</si>
  <si>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</si>
  <si>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</si>
  <si>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</si>
  <si>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</si>
  <si>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</si>
  <si>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</si>
  <si>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</si>
  <si>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</si>
  <si>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</si>
  <si>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</si>
  <si>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</si>
  <si>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</si>
  <si>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</si>
  <si>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</si>
  <si>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</si>
  <si>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</si>
  <si>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</si>
  <si>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</si>
  <si>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</si>
  <si>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</si>
  <si>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</si>
  <si>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</si>
  <si>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</si>
  <si>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</si>
  <si>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</si>
  <si>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</si>
  <si>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</si>
  <si>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</si>
  <si>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</si>
  <si>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</si>
  <si>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</si>
  <si>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</si>
  <si>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</si>
  <si>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</si>
  <si>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</si>
  <si>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</si>
  <si>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</si>
  <si>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</si>
  <si>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</si>
  <si>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</si>
  <si>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</si>
  <si>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</si>
  <si>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</si>
  <si>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</si>
  <si>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</si>
  <si>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</si>
  <si>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</si>
  <si>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</si>
  <si>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</si>
  <si>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</si>
  <si>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</si>
  <si>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</si>
  <si>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</si>
  <si>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</si>
  <si>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</si>
  <si>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</si>
  <si>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</si>
  <si>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</si>
  <si>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</si>
  <si>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</si>
  <si>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</si>
  <si>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</si>
  <si>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</si>
  <si>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</si>
  <si>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</si>
  <si>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</si>
  <si>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</si>
  <si>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</si>
  <si>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</si>
  <si>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</si>
  <si>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</si>
  <si>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</si>
  <si>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</si>
  <si>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</si>
  <si>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</si>
  <si>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</si>
  <si>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</si>
  <si>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</si>
  <si>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</si>
  <si>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</si>
  <si>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</si>
  <si>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</si>
  <si>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</si>
  <si>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</si>
  <si>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</si>
  <si>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</si>
  <si>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</si>
  <si>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</si>
  <si>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</si>
  <si>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</si>
  <si>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</si>
  <si>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</si>
  <si>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</si>
  <si>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</si>
  <si>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</si>
  <si>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</si>
  <si>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</si>
  <si>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</si>
  <si>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</si>
  <si>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</si>
  <si>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</si>
  <si>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</si>
  <si>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</si>
  <si>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</si>
  <si>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</si>
  <si>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</si>
  <si>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</si>
  <si>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</si>
  <si>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</si>
  <si>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</si>
  <si>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</si>
  <si>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</si>
  <si>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</si>
  <si>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</si>
  <si>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</si>
  <si>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</si>
  <si>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</si>
  <si>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</si>
  <si>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</si>
  <si>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</si>
  <si>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</si>
  <si>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</si>
  <si>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</si>
  <si>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</si>
  <si>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</si>
  <si>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</si>
  <si>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</si>
  <si>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</si>
  <si>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</si>
  <si>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</si>
  <si>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</si>
  <si>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</si>
  <si>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</si>
  <si>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</si>
  <si>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</si>
  <si>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</si>
  <si>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</si>
  <si>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</si>
  <si>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</si>
  <si>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</si>
  <si>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</si>
  <si>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</si>
  <si>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</si>
  <si>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</si>
  <si>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</si>
  <si>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</si>
  <si>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</si>
  <si>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</si>
  <si>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</si>
  <si>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</si>
  <si>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</si>
  <si>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</si>
  <si>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</si>
  <si>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</si>
  <si>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</si>
  <si>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</si>
  <si>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</si>
  <si>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</si>
  <si>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</si>
  <si>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</si>
  <si>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</si>
  <si>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</si>
  <si>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</si>
  <si>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</si>
  <si>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</si>
  <si>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</si>
  <si>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</si>
  <si>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</si>
  <si>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</si>
  <si>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</si>
  <si>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</si>
  <si>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</si>
  <si>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</si>
  <si>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</si>
  <si>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</si>
  <si>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</si>
  <si>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</si>
  <si>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</si>
  <si>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</si>
  <si>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</si>
  <si>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</si>
  <si>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</si>
  <si>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</si>
  <si>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</si>
  <si>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</si>
  <si>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</si>
  <si>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</si>
  <si>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</si>
  <si>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</si>
  <si>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</si>
  <si>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</si>
  <si>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</si>
  <si>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</si>
  <si>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</si>
  <si>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</si>
  <si>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</si>
  <si>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</si>
  <si>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</si>
  <si>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</si>
  <si>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</si>
  <si>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</si>
  <si>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</si>
  <si>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</si>
  <si>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</si>
  <si>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</si>
  <si>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</si>
  <si>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</si>
  <si>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</si>
  <si>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</si>
  <si>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</si>
  <si>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</si>
  <si>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</si>
  <si>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</si>
  <si>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</si>
  <si>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</si>
  <si>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</si>
  <si>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</si>
  <si>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</si>
  <si>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</si>
  <si>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</si>
  <si>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</si>
  <si>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</si>
  <si>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</si>
  <si>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</si>
  <si>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</si>
  <si>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</si>
  <si>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</si>
  <si>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</si>
  <si>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</si>
  <si>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</si>
  <si>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</si>
  <si>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</si>
  <si>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</si>
  <si>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</si>
  <si>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</si>
  <si>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</si>
  <si>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</si>
  <si>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</si>
  <si>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</si>
  <si>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</si>
  <si>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</si>
  <si>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</si>
  <si>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</si>
  <si>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</si>
  <si>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</si>
  <si>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</si>
  <si>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</si>
  <si>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</si>
  <si>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</si>
  <si>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</si>
  <si>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</si>
  <si>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</si>
  <si>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</si>
  <si>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</si>
  <si>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</si>
  <si>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</si>
  <si>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</si>
  <si>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</si>
  <si>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</si>
  <si>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</si>
  <si>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</si>
  <si>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</si>
  <si>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</si>
  <si>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</si>
  <si>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</si>
  <si>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</si>
  <si>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</si>
  <si>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</si>
  <si>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</si>
  <si>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</si>
  <si>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</si>
  <si>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</si>
  <si>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</si>
  <si>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</si>
  <si>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</si>
  <si>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</si>
  <si>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</si>
  <si>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</si>
  <si>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</si>
  <si>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</si>
  <si>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</si>
  <si>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</si>
  <si>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</si>
  <si>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</si>
  <si>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</si>
  <si>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</si>
  <si>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</si>
  <si>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</si>
  <si>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</si>
  <si>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</si>
  <si>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</si>
  <si>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</si>
  <si>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</si>
  <si>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</si>
  <si>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</si>
  <si>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</si>
  <si>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</si>
  <si>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</si>
  <si>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</si>
  <si>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</si>
  <si>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</si>
  <si>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</si>
  <si>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</si>
  <si>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</si>
  <si>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</si>
  <si>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</si>
  <si>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</si>
  <si>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</si>
  <si>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</si>
  <si>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</si>
  <si>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</si>
  <si>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</si>
  <si>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</si>
  <si>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</si>
  <si>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</si>
  <si>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</si>
  <si>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</si>
  <si>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</si>
  <si>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</si>
  <si>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</si>
  <si>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</si>
  <si>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</si>
  <si>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</si>
  <si>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</si>
  <si>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</si>
  <si>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</si>
  <si>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</si>
  <si>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</si>
  <si>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</si>
  <si>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</si>
  <si>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</si>
  <si>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</si>
  <si>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</si>
  <si>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</si>
  <si>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</si>
  <si>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</si>
  <si>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</si>
  <si>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</si>
  <si>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</si>
  <si>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</si>
  <si>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</si>
  <si>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</si>
  <si>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</si>
  <si>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</si>
  <si>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</si>
  <si>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</si>
  <si>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</si>
  <si>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</si>
  <si>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</si>
  <si>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</si>
  <si>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</si>
  <si>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</si>
  <si>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</si>
  <si>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</si>
  <si>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</si>
  <si>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</si>
  <si>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</si>
  <si>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</si>
  <si>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</si>
  <si>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</si>
  <si>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</si>
  <si>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</si>
  <si>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</si>
  <si>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</si>
  <si>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</si>
  <si>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</si>
  <si>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</si>
  <si>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</si>
  <si>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</si>
  <si>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</si>
  <si>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</si>
  <si>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</si>
  <si>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</si>
  <si>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</si>
  <si>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</si>
  <si>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</si>
  <si>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</si>
  <si>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</si>
  <si>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</si>
  <si>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</si>
  <si>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</si>
  <si>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</si>
  <si>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</si>
  <si>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</si>
  <si>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</si>
  <si>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</si>
  <si>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</si>
  <si>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</si>
  <si>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</si>
  <si>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</si>
  <si>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</si>
  <si>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</si>
  <si>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</si>
  <si>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</si>
  <si>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</si>
  <si>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</si>
  <si>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</si>
  <si>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</si>
  <si>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</si>
  <si>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</si>
  <si>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</si>
  <si>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</si>
  <si>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</si>
  <si>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</si>
  <si>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</si>
  <si>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</si>
  <si>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</si>
  <si>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</si>
  <si>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</si>
  <si>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</si>
  <si>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</si>
  <si>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</si>
  <si>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</si>
  <si>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</si>
  <si>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</si>
  <si>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</si>
  <si>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</si>
  <si>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</si>
  <si>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</si>
  <si>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</si>
  <si>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</si>
  <si>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</si>
  <si>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</si>
  <si>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</si>
  <si>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</si>
  <si>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</si>
  <si>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</si>
  <si>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</si>
  <si>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</si>
  <si>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</si>
  <si>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</si>
  <si>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</si>
  <si>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</si>
  <si>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</si>
  <si>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</si>
  <si>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</si>
  <si>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</si>
  <si>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</si>
  <si>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</si>
  <si>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</si>
  <si>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</si>
  <si>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</si>
  <si>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</si>
  <si>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</si>
  <si>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</si>
  <si>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</si>
  <si>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</si>
  <si>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</si>
  <si>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</si>
  <si>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</si>
  <si>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</si>
  <si>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</si>
  <si>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</si>
  <si>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</si>
  <si>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</si>
  <si>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</si>
  <si>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</si>
  <si>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</si>
  <si>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</si>
  <si>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</si>
  <si>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</si>
  <si>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</si>
  <si>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</si>
  <si>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</si>
  <si>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</si>
  <si>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</si>
  <si>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</si>
  <si>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</si>
  <si>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</si>
  <si>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</si>
  <si>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</si>
  <si>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</si>
  <si>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</si>
  <si>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</si>
  <si>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</si>
  <si>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</si>
  <si>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</si>
  <si>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</si>
  <si>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</si>
  <si>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</si>
  <si>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</si>
  <si>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</si>
  <si>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</si>
  <si>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</si>
  <si>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</si>
  <si>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</si>
  <si>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</si>
  <si>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</si>
  <si>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</si>
  <si>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</si>
  <si>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</si>
  <si>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</si>
  <si>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</si>
  <si>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</si>
  <si>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</si>
  <si>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</si>
  <si>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</si>
  <si>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</si>
  <si>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</si>
  <si>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</si>
  <si>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</si>
  <si>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</si>
  <si>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</si>
  <si>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</si>
  <si>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</si>
  <si>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</si>
  <si>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</si>
  <si>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</si>
  <si>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</si>
  <si>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</si>
  <si>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</si>
  <si>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</si>
  <si>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</si>
  <si>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</si>
  <si>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</si>
  <si>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</si>
  <si>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</si>
  <si>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</si>
  <si>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</si>
  <si>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</si>
  <si>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</si>
  <si>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</si>
  <si>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</si>
  <si>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</si>
  <si>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</si>
  <si>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</si>
  <si>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</si>
  <si>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</si>
  <si>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</si>
  <si>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</si>
  <si>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</si>
  <si>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</si>
  <si>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</si>
  <si>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</si>
  <si>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</si>
  <si>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</si>
  <si>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</si>
  <si>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</si>
  <si>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</si>
  <si>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</si>
  <si>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</si>
  <si>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</si>
  <si>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</si>
  <si>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</si>
  <si>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</si>
  <si>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</si>
  <si>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</si>
  <si>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</si>
  <si>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</si>
  <si>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</si>
  <si>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</si>
  <si>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</si>
  <si>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</si>
  <si>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</si>
  <si>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</si>
  <si>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</si>
  <si>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</si>
  <si>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</si>
  <si>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</si>
  <si>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</si>
  <si>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</si>
  <si>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</si>
  <si>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</si>
  <si>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</si>
  <si>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</si>
  <si>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</si>
  <si>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</si>
  <si>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</si>
  <si>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</si>
  <si>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</si>
  <si>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</si>
  <si>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</si>
  <si>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</si>
  <si>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</si>
  <si>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</si>
  <si>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</si>
  <si>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</si>
  <si>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</si>
  <si>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</si>
  <si>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</si>
  <si>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</si>
  <si>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</si>
  <si>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</si>
  <si>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</si>
  <si>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</si>
  <si>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</si>
  <si>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</si>
  <si>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</si>
  <si>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</si>
  <si>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</si>
  <si>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</si>
  <si>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</si>
  <si>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</si>
  <si>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</si>
  <si>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</si>
  <si>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</si>
  <si>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</si>
  <si>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</si>
  <si>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</si>
  <si>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</si>
  <si>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</si>
  <si>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</si>
  <si>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</si>
  <si>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</si>
  <si>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</si>
  <si>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</si>
  <si>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</si>
  <si>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</si>
  <si>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</si>
  <si>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</si>
  <si>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</si>
  <si>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</si>
  <si>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</si>
  <si>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</si>
  <si>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</si>
  <si>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</si>
  <si>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</si>
  <si>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</si>
  <si>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</si>
  <si>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</si>
  <si>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</si>
  <si>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</si>
  <si>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</si>
  <si>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</si>
  <si>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</si>
  <si>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</si>
  <si>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</si>
  <si>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</si>
  <si>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</si>
  <si>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</si>
  <si>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</si>
  <si>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</si>
  <si>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</si>
  <si>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</si>
  <si>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</si>
  <si>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</si>
  <si>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</si>
  <si>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</si>
  <si>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</si>
  <si>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</si>
  <si>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</si>
  <si>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</si>
  <si>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</si>
  <si>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</si>
  <si>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</si>
  <si>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</si>
  <si>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</si>
  <si>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</si>
  <si>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</si>
  <si>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</si>
  <si>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</si>
  <si>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</si>
  <si>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</si>
  <si>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</si>
  <si>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</si>
  <si>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</si>
  <si>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</si>
  <si>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</si>
  <si>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</si>
  <si>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</si>
  <si>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</si>
  <si>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</si>
  <si>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</si>
  <si>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</si>
  <si>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</si>
  <si>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</si>
  <si>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</si>
  <si>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</si>
  <si>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</si>
  <si>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</si>
  <si>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</si>
  <si>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</si>
  <si>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</si>
  <si>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</si>
  <si>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</si>
  <si>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</si>
  <si>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</si>
  <si>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</si>
  <si>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</si>
  <si>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</si>
  <si>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</si>
  <si>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</si>
  <si>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</si>
  <si>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</si>
  <si>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</si>
  <si>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</si>
  <si>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</si>
  <si>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</si>
  <si>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</si>
  <si>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</si>
  <si>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</si>
  <si>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</si>
  <si>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</si>
  <si>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</si>
  <si>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</si>
  <si>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</si>
  <si>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</si>
  <si>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</si>
  <si>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</si>
  <si>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</si>
  <si>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</si>
  <si>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</si>
  <si>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</si>
  <si>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</si>
  <si>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</si>
  <si>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</si>
  <si>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</si>
  <si>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</si>
  <si>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</si>
  <si>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</si>
  <si>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</si>
  <si>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</si>
  <si>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</si>
  <si>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</si>
  <si>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</si>
  <si>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</si>
  <si>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</si>
  <si>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</si>
  <si>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</si>
  <si>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</si>
  <si>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</si>
  <si>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</si>
  <si>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</si>
  <si>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</si>
  <si>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</si>
  <si>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</si>
  <si>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</si>
  <si>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</si>
  <si>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</si>
  <si>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</si>
  <si>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</si>
  <si>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</si>
  <si>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</si>
  <si>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</si>
  <si>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</si>
  <si>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</si>
  <si>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</si>
  <si>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</si>
  <si>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</si>
  <si>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</si>
  <si>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</si>
  <si>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</si>
  <si>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</si>
  <si>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</si>
  <si>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</si>
  <si>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</si>
  <si>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</si>
  <si>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</si>
  <si>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</si>
  <si>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</si>
  <si>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</si>
  <si>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</si>
  <si>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</si>
  <si>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</si>
  <si>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</si>
  <si>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</si>
  <si>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</si>
  <si>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</si>
  <si>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</si>
  <si>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</si>
  <si>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</si>
  <si>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</si>
  <si>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</si>
  <si>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</si>
  <si>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</si>
  <si>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</si>
  <si>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</si>
  <si>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</si>
  <si>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</si>
  <si>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</si>
  <si>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</si>
  <si>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</si>
  <si>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</si>
  <si>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</si>
  <si>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</si>
  <si>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</si>
  <si>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</si>
  <si>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</si>
  <si>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</si>
  <si>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</si>
  <si>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</si>
  <si>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</si>
  <si>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</si>
  <si>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</si>
  <si>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</si>
  <si>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</si>
  <si>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</si>
  <si>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</si>
  <si>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</si>
  <si>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</si>
  <si>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</si>
  <si>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</si>
  <si>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</si>
  <si>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</si>
  <si>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</si>
  <si>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</si>
  <si>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</si>
  <si>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</si>
  <si>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</si>
  <si>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</si>
  <si>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</si>
  <si>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</si>
  <si>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</si>
  <si>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</si>
  <si>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</si>
  <si>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</si>
  <si>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</si>
  <si>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</si>
  <si>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</si>
  <si>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</si>
  <si>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</si>
  <si>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</si>
  <si>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</si>
  <si>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</si>
  <si>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</si>
  <si>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</si>
  <si>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</si>
  <si>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</si>
  <si>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</si>
  <si>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</si>
  <si>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</si>
  <si>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</si>
  <si>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</si>
  <si>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</si>
  <si>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</si>
  <si>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</si>
  <si>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</si>
  <si>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</si>
  <si>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</si>
  <si>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</si>
  <si>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</si>
  <si>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</si>
  <si>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</si>
  <si>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</si>
  <si>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</si>
  <si>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</si>
  <si>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</si>
  <si>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</si>
  <si>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</si>
  <si>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</si>
  <si>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</si>
  <si>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</si>
  <si>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</si>
  <si>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</si>
  <si>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</si>
  <si>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</si>
  <si>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</si>
  <si>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</si>
  <si>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</si>
  <si>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</si>
  <si>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</si>
  <si>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</si>
  <si>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</si>
  <si>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</si>
  <si>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</si>
  <si>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</si>
  <si>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</si>
  <si>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</si>
  <si>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</si>
  <si>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</si>
  <si>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</si>
  <si>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</si>
  <si>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</si>
  <si>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</si>
  <si>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</si>
  <si>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</si>
  <si>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</si>
  <si>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</si>
  <si>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</si>
  <si>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</si>
  <si>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</si>
  <si>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</si>
  <si>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</si>
  <si>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</si>
  <si>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</si>
  <si>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</si>
  <si>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</si>
  <si>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</si>
  <si>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</si>
  <si>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</si>
  <si>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</si>
  <si>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</si>
  <si>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</si>
  <si>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</si>
  <si>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</si>
  <si>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</si>
  <si>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</si>
  <si>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</si>
  <si>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</si>
  <si>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</si>
  <si>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</si>
  <si>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</si>
  <si>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</si>
  <si>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</si>
  <si>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</si>
  <si>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</si>
  <si>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</si>
  <si>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</si>
  <si>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</si>
  <si>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</si>
  <si>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</si>
  <si>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</si>
  <si>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</si>
  <si>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</si>
  <si>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</si>
  <si>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</si>
  <si>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</si>
  <si>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</si>
  <si>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</si>
  <si>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</si>
  <si>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</si>
  <si>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</si>
  <si>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</si>
  <si>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</si>
  <si>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</si>
  <si>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</si>
  <si>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</si>
  <si>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</si>
  <si>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</si>
  <si>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</si>
  <si>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</si>
  <si>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</si>
  <si>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</si>
  <si>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</si>
  <si>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</si>
  <si>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</si>
  <si>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</si>
  <si>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</si>
  <si>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</si>
  <si>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</si>
  <si>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</si>
  <si>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</si>
  <si>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</si>
  <si>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</si>
  <si>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</si>
  <si>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</si>
  <si>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</si>
  <si>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</si>
  <si>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</si>
  <si>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</si>
  <si>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</si>
  <si>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</si>
  <si>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</si>
  <si>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</si>
  <si>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</si>
  <si>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</si>
  <si>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</si>
  <si>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</si>
  <si>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</si>
  <si>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</si>
  <si>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</si>
  <si>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</si>
  <si>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</si>
  <si>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</si>
  <si>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</si>
  <si>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</si>
  <si>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</si>
  <si>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</si>
  <si>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</si>
  <si>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</si>
  <si>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</si>
  <si>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</si>
  <si>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</si>
  <si>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</si>
  <si>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</si>
  <si>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</si>
  <si>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</si>
  <si>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</si>
  <si>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</si>
  <si>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</si>
  <si>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</si>
  <si>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</si>
  <si>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</si>
  <si>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</si>
  <si>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</si>
  <si>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</si>
  <si>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</si>
  <si>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</si>
  <si>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</si>
  <si>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</si>
  <si>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</si>
  <si>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</si>
  <si>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</si>
  <si>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</si>
  <si>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</si>
  <si>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</si>
  <si>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</si>
  <si>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</si>
  <si>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</si>
  <si>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</si>
  <si>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</si>
  <si>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</si>
  <si>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</si>
  <si>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</si>
  <si>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</si>
  <si>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</si>
  <si>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</si>
  <si>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</si>
  <si>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</si>
  <si>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</si>
  <si>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</si>
  <si>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</si>
  <si>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</si>
  <si>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</si>
  <si>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</si>
  <si>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</si>
  <si>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</si>
  <si>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</si>
  <si>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</si>
  <si>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</si>
  <si>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</si>
  <si>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</si>
  <si>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</si>
  <si>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</si>
  <si>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</si>
  <si>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</si>
  <si>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</si>
  <si>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</si>
  <si>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</si>
  <si>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</si>
  <si>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</si>
  <si>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</si>
  <si>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</si>
  <si>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</si>
  <si>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</si>
  <si>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</si>
  <si>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</si>
  <si>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</si>
  <si>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</si>
  <si>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</si>
  <si>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</si>
  <si>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</si>
  <si>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</si>
  <si>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</si>
  <si>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</si>
  <si>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</si>
  <si>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</si>
  <si>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</si>
  <si>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</si>
  <si>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</si>
  <si>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</si>
  <si>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</si>
  <si>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</si>
  <si>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</si>
  <si>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</si>
  <si>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</si>
  <si>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</si>
  <si>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</si>
  <si>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</si>
  <si>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</si>
  <si>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</si>
  <si>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</si>
  <si>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</si>
  <si>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</si>
  <si>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</si>
  <si>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</si>
  <si>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</si>
  <si>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</si>
  <si>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</si>
  <si>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</si>
  <si>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</si>
  <si>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</si>
  <si>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</si>
  <si>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</si>
  <si>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</si>
  <si>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</si>
  <si>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</si>
  <si>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</si>
  <si>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</si>
  <si>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</si>
  <si>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</si>
  <si>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</si>
  <si>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</si>
  <si>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</si>
  <si>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</si>
  <si>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</si>
  <si>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</si>
  <si>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</si>
  <si>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</si>
  <si>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</si>
  <si>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</si>
  <si>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</si>
  <si>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</si>
  <si>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</si>
  <si>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</si>
  <si>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</si>
  <si>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</si>
  <si>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</si>
  <si>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</si>
  <si>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</si>
  <si>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</si>
  <si>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</si>
  <si>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</si>
  <si>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</si>
  <si>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</si>
  <si>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</si>
  <si>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</si>
  <si>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</si>
  <si>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</si>
  <si>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</si>
  <si>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</si>
  <si>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</si>
  <si>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</si>
  <si>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</si>
  <si>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</si>
  <si>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</si>
  <si>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</si>
  <si>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</si>
  <si>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</si>
  <si>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</si>
  <si>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</si>
  <si>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</si>
  <si>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</si>
  <si>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</si>
  <si>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</si>
  <si>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</si>
  <si>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</si>
  <si>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</si>
  <si>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</si>
  <si>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</si>
  <si>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</si>
  <si>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</si>
  <si>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</si>
  <si>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</si>
  <si>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</si>
  <si>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</si>
  <si>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</si>
  <si>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</si>
  <si>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</si>
  <si>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</si>
  <si>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</si>
  <si>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</si>
  <si>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</si>
  <si>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</si>
  <si>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</si>
  <si>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</si>
  <si>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</si>
  <si>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</si>
  <si>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</si>
  <si>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</si>
  <si>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</si>
  <si>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</si>
  <si>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</si>
  <si>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</si>
  <si>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</si>
  <si>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</si>
  <si>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</si>
  <si>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</si>
  <si>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</si>
  <si>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</si>
  <si>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</si>
  <si>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</si>
  <si>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</si>
  <si>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</si>
  <si>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</si>
  <si>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</si>
  <si>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</si>
  <si>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</si>
  <si>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</si>
  <si>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</si>
  <si>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</si>
  <si>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</si>
  <si>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</si>
  <si>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</si>
  <si>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</si>
  <si>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</si>
  <si>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</si>
  <si>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</si>
  <si>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</si>
  <si>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</si>
  <si>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</si>
  <si>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</si>
  <si>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</si>
  <si>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</si>
  <si>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</si>
  <si>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</si>
  <si>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</si>
  <si>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</si>
  <si>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</si>
  <si>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</si>
  <si>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</si>
  <si>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</si>
  <si>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</si>
  <si>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</si>
  <si>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</si>
  <si>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</si>
  <si>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</si>
  <si>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</si>
  <si>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</si>
  <si>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</si>
  <si>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</si>
  <si>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</si>
  <si>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</si>
  <si>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</si>
  <si>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</si>
  <si>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</si>
  <si>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</si>
  <si>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</si>
  <si>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</si>
  <si>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</si>
  <si>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</si>
  <si>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</si>
  <si>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</si>
  <si>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</si>
  <si>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</si>
  <si>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</si>
  <si>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</si>
  <si>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</si>
  <si>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</si>
  <si>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</si>
  <si>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</si>
  <si>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</si>
  <si>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</si>
  <si>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</si>
  <si>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</si>
  <si>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</si>
  <si>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</si>
  <si>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</si>
  <si>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</si>
  <si>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</si>
  <si>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</si>
  <si>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</si>
  <si>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</si>
  <si>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</si>
  <si>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</si>
  <si>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</si>
  <si>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</si>
  <si>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</si>
  <si>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</si>
  <si>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</si>
  <si>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</si>
  <si>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</si>
  <si>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</si>
  <si>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</si>
  <si>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</si>
  <si>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</si>
  <si>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</si>
  <si>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</si>
  <si>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</si>
  <si>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</si>
  <si>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</si>
  <si>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</si>
  <si>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</si>
  <si>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</si>
  <si>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</si>
  <si>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</si>
  <si>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</si>
  <si>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</si>
  <si>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</si>
  <si>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</si>
  <si>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</si>
  <si>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</si>
  <si>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</si>
  <si>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</si>
  <si>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</si>
  <si>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</si>
  <si>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</si>
  <si>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</si>
  <si>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</si>
  <si>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</si>
  <si>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</si>
  <si>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</si>
  <si>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</si>
  <si>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</si>
  <si>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</si>
  <si>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</si>
  <si>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</si>
  <si>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</si>
  <si>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</si>
  <si>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</si>
  <si>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</si>
  <si>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</si>
  <si>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</si>
  <si>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</si>
  <si>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</si>
  <si>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</si>
  <si>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</si>
  <si>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</si>
  <si>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</si>
  <si>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</si>
  <si>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</si>
  <si>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</si>
  <si>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</si>
  <si>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</si>
  <si>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</si>
  <si>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</si>
  <si>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</si>
  <si>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</si>
  <si>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</si>
  <si>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</si>
  <si>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</si>
  <si>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</si>
  <si>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</si>
  <si>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</si>
  <si>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</si>
  <si>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</si>
  <si>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</si>
  <si>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</si>
  <si>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</si>
  <si>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</si>
  <si>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</si>
  <si>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</si>
  <si>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</si>
  <si>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</si>
  <si>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</si>
  <si>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</si>
  <si>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</si>
  <si>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</si>
  <si>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</si>
  <si>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</si>
  <si>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</si>
  <si>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</si>
  <si>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</si>
  <si>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</si>
  <si>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</si>
  <si>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</si>
  <si>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</si>
  <si>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</si>
  <si>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</si>
  <si>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</si>
  <si>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</si>
  <si>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</si>
  <si>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</si>
  <si>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</si>
  <si>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</si>
  <si>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</si>
  <si>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</si>
  <si>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</si>
  <si>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</si>
  <si>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</si>
  <si>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</si>
  <si>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</si>
  <si>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</si>
  <si>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</si>
  <si>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</si>
  <si>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</si>
  <si>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</si>
  <si>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</si>
  <si>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</si>
  <si>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</si>
  <si>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</si>
  <si>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</si>
  <si>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</si>
  <si>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</si>
  <si>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</si>
  <si>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</si>
  <si>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</si>
  <si>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</si>
  <si>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</si>
  <si>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</si>
  <si>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</si>
  <si>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</si>
  <si>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</si>
  <si>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</si>
  <si>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</si>
  <si>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</si>
  <si>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</si>
  <si>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</si>
  <si>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</si>
  <si>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</si>
  <si>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</si>
  <si>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</si>
  <si>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</si>
  <si>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</si>
  <si>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</si>
  <si>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</si>
  <si>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</si>
  <si>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</si>
  <si>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</si>
  <si>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</si>
  <si>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</si>
  <si>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</si>
  <si>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</si>
  <si>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</si>
  <si>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</si>
  <si>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</si>
  <si>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</si>
  <si>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</si>
  <si>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</si>
  <si>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</si>
  <si>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</si>
  <si>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</si>
  <si>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</si>
  <si>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</si>
  <si>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</si>
  <si>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</si>
  <si>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</si>
  <si>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</si>
  <si>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</si>
  <si>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</si>
  <si>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</si>
  <si>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</si>
  <si>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</si>
  <si>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</si>
  <si>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</si>
  <si>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</si>
  <si>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</si>
  <si>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</si>
  <si>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</si>
  <si>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</si>
  <si>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</si>
  <si>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</si>
  <si>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</si>
  <si>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</si>
  <si>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</si>
  <si>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</si>
  <si>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</si>
  <si>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</si>
  <si>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</si>
  <si>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</si>
  <si>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</si>
  <si>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</si>
  <si>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</si>
  <si>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</si>
  <si>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</si>
  <si>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</si>
  <si>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</si>
  <si>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</si>
  <si>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</si>
  <si>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</si>
  <si>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</si>
  <si>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</si>
  <si>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</si>
  <si>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</si>
  <si>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</si>
  <si>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</si>
  <si>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</si>
  <si>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</si>
  <si>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</si>
  <si>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</si>
  <si>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</si>
  <si>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</si>
  <si>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</si>
  <si>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</si>
  <si>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</si>
  <si>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</si>
  <si>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</si>
  <si>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</si>
  <si>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</si>
  <si>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</si>
  <si>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</si>
  <si>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</si>
  <si>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</si>
  <si>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</si>
  <si>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</si>
  <si>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</si>
  <si>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</si>
  <si>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</si>
  <si>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</si>
  <si>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</si>
  <si>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</si>
  <si>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</si>
  <si>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</si>
  <si>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</si>
  <si>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</si>
  <si>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</si>
  <si>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</si>
  <si>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</si>
  <si>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</si>
  <si>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</si>
  <si>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</si>
  <si>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</si>
  <si>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</si>
  <si>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</si>
  <si>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</si>
  <si>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</si>
  <si>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</si>
  <si>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</si>
  <si>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</si>
  <si>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</si>
  <si>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</si>
  <si>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</si>
  <si>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</si>
  <si>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</si>
  <si>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</si>
  <si>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</si>
  <si>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</si>
  <si>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</si>
  <si>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</si>
  <si>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</si>
  <si>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</si>
  <si>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</si>
  <si>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</si>
  <si>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</si>
  <si>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</si>
  <si>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</si>
  <si>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</si>
  <si>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</si>
  <si>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</si>
  <si>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</si>
  <si>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</si>
  <si>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</si>
  <si>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</si>
  <si>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</si>
  <si>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</si>
  <si>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</si>
  <si>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</si>
  <si>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</si>
  <si>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</si>
  <si>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</si>
  <si>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</si>
  <si>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</si>
  <si>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</si>
  <si>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</si>
  <si>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</si>
  <si>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</si>
  <si>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</si>
  <si>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</si>
  <si>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</si>
  <si>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</si>
  <si>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</si>
  <si>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</si>
  <si>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</si>
  <si>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</si>
  <si>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</si>
  <si>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</si>
  <si>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</si>
  <si>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</si>
  <si>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</si>
  <si>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</si>
  <si>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</si>
  <si>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</si>
  <si>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</si>
  <si>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</si>
  <si>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</si>
  <si>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</si>
  <si>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</si>
  <si>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</si>
  <si>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</si>
  <si>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</si>
  <si>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</si>
  <si>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</si>
  <si>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</si>
  <si>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</si>
  <si>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</si>
  <si>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</si>
  <si>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</si>
  <si>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</si>
  <si>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</si>
  <si>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</si>
  <si>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</si>
  <si>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</si>
  <si>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</si>
  <si>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</si>
  <si>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</si>
  <si>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</si>
  <si>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</si>
  <si>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</si>
  <si>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</si>
  <si>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</si>
  <si>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</si>
  <si>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</si>
  <si>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</si>
  <si>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</si>
  <si>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</si>
  <si>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</si>
  <si>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</si>
  <si>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</si>
  <si>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</si>
  <si>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</si>
  <si>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</si>
  <si>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</si>
  <si>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</si>
  <si>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</si>
  <si>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</si>
  <si>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</si>
  <si>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</si>
  <si>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</si>
  <si>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</si>
  <si>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</si>
  <si>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</si>
  <si>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</si>
  <si>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</si>
  <si>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</si>
  <si>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</si>
  <si>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</si>
  <si>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</si>
  <si>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</si>
  <si>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</si>
  <si>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</si>
  <si>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</si>
  <si>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</si>
  <si>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</si>
  <si>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</si>
  <si>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</si>
  <si>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</si>
  <si>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</si>
  <si>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</si>
  <si>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</si>
  <si>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</si>
  <si>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</si>
  <si>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</si>
  <si>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</si>
  <si>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</si>
  <si>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</si>
  <si>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</si>
  <si>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</si>
  <si>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</si>
  <si>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</si>
  <si>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</si>
  <si>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</si>
  <si>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</si>
  <si>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</si>
  <si>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</si>
  <si>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</si>
  <si>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</si>
  <si>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</si>
  <si>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</si>
  <si>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</si>
  <si>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</si>
  <si>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</si>
  <si>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</si>
  <si>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</si>
  <si>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</si>
  <si>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</si>
  <si>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</si>
  <si>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</si>
  <si>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</si>
  <si>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</si>
  <si>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</si>
  <si>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</si>
  <si>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</si>
  <si>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</si>
  <si>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</si>
  <si>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</si>
  <si>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</si>
  <si>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</si>
  <si>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</si>
  <si>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</si>
  <si>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</si>
  <si>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</si>
  <si>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</si>
  <si>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</si>
  <si>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</si>
  <si>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</si>
  <si>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</si>
  <si>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</si>
  <si>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</si>
  <si>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</si>
  <si>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</si>
  <si>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</si>
  <si>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</si>
  <si>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</si>
  <si>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</si>
  <si>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</si>
  <si>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</si>
  <si>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</si>
  <si>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</si>
  <si>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</si>
  <si>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</si>
  <si>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</si>
  <si>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</si>
  <si>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</si>
  <si>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</si>
  <si>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</si>
  <si>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</si>
  <si>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</si>
  <si>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</si>
  <si>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</si>
  <si>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</si>
  <si>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</si>
  <si>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</si>
  <si>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</si>
  <si>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</si>
  <si>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</si>
  <si>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</si>
  <si>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</si>
  <si>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</si>
  <si>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</si>
  <si>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</si>
  <si>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</si>
  <si>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</si>
  <si>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</si>
  <si>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</si>
  <si>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</si>
  <si>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</si>
  <si>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</si>
  <si>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</si>
  <si>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</si>
  <si>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</si>
  <si>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</si>
  <si>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</si>
  <si>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</si>
  <si>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</si>
  <si>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</si>
  <si>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</si>
  <si>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</si>
  <si>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</si>
  <si>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</si>
  <si>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</si>
  <si>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</si>
  <si>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</si>
  <si>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</si>
  <si>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</si>
  <si>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</si>
  <si>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</si>
  <si>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</si>
  <si>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</si>
  <si>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</si>
  <si>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</si>
  <si>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</si>
  <si>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</si>
  <si>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</si>
  <si>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</si>
  <si>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</si>
  <si>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</si>
  <si>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</si>
  <si>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</si>
  <si>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</si>
  <si>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</si>
  <si>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</si>
  <si>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</si>
  <si>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</si>
  <si>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</si>
  <si>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</si>
  <si>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</si>
  <si>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</si>
  <si>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</si>
  <si>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</si>
  <si>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</si>
  <si>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</si>
  <si>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</si>
  <si>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</si>
  <si>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</si>
  <si>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</si>
  <si>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</si>
  <si>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</si>
  <si>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</si>
  <si>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</si>
  <si>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</si>
  <si>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</si>
  <si>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</si>
  <si>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</si>
  <si>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</si>
  <si>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</si>
  <si>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</si>
  <si>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</si>
  <si>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</si>
  <si>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</si>
  <si>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</si>
  <si>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</si>
  <si>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</si>
  <si>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</si>
  <si>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</si>
  <si>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</si>
  <si>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</si>
  <si>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</si>
  <si>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</si>
  <si>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</si>
  <si>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</si>
  <si>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</si>
  <si>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</si>
  <si>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</si>
  <si>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</si>
  <si>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</si>
  <si>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</si>
  <si>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</si>
  <si>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</si>
  <si>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</si>
  <si>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</si>
  <si>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</si>
  <si>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</si>
  <si>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</si>
  <si>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</si>
  <si>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</si>
  <si>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</si>
  <si>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</si>
  <si>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</si>
  <si>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</si>
  <si>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</si>
  <si>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</si>
  <si>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</si>
  <si>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</si>
  <si>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</si>
  <si>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</si>
  <si>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</si>
  <si>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</si>
  <si>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</si>
  <si>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</si>
  <si>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</si>
  <si>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</si>
  <si>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</si>
  <si>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</si>
  <si>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</si>
  <si>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</si>
  <si>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</si>
  <si>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</si>
  <si>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</si>
  <si>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</si>
  <si>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</si>
  <si>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</si>
  <si>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</si>
  <si>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</si>
  <si>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</si>
  <si>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</si>
  <si>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</si>
  <si>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</si>
  <si>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</si>
  <si>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</si>
  <si>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</si>
  <si>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</si>
  <si>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</si>
  <si>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</si>
  <si>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</si>
  <si>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</si>
  <si>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</si>
  <si>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</si>
  <si>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</si>
  <si>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</si>
  <si>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</si>
  <si>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</si>
  <si>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</si>
  <si>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</si>
  <si>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</si>
  <si>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</si>
  <si>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</si>
  <si>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</si>
  <si>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</si>
  <si>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</si>
  <si>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</si>
  <si>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</si>
  <si>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</si>
  <si>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</si>
  <si>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</si>
  <si>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</si>
  <si>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</si>
  <si>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</si>
  <si>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</si>
  <si>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</si>
  <si>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</si>
  <si>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</si>
  <si>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</si>
  <si>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</si>
  <si>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</si>
  <si>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</si>
  <si>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</si>
  <si>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</si>
  <si>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</si>
  <si>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</si>
  <si>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</si>
  <si>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</si>
  <si>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</si>
  <si>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</si>
  <si>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</si>
  <si>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</si>
  <si>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</si>
  <si>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</si>
  <si>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</si>
  <si>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</si>
  <si>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</si>
  <si>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</si>
  <si>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</si>
  <si>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</si>
  <si>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</si>
  <si>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</si>
  <si>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</si>
  <si>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</si>
  <si>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</si>
  <si>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</si>
  <si>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</si>
  <si>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</si>
  <si>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</si>
  <si>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</si>
  <si>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</si>
  <si>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</si>
  <si>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</si>
  <si>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</si>
  <si>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</si>
  <si>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</si>
  <si>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</si>
  <si>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</si>
  <si>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</si>
  <si>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</si>
  <si>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</si>
  <si>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</si>
  <si>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</si>
  <si>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</si>
  <si>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</si>
  <si>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</si>
  <si>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</si>
  <si>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</si>
  <si>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</si>
  <si>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</si>
  <si>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</si>
  <si>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</si>
  <si>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</si>
  <si>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</si>
  <si>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</si>
  <si>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</si>
  <si>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</si>
  <si>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</si>
  <si>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</si>
  <si>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</si>
  <si>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</si>
  <si>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</si>
  <si>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</si>
  <si>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</si>
  <si>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</si>
  <si>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</si>
  <si>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</si>
  <si>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</si>
  <si>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</si>
  <si>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</si>
  <si>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</si>
  <si>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</si>
  <si>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</si>
  <si>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</si>
  <si>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</si>
  <si>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</si>
  <si>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</si>
  <si>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</si>
  <si>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</si>
  <si>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</si>
  <si>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</si>
  <si>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</si>
  <si>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</si>
  <si>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</si>
  <si>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</si>
  <si>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</si>
  <si>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</si>
  <si>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</si>
  <si>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</si>
  <si>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</si>
  <si>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</si>
  <si>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</si>
  <si>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</si>
  <si>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</si>
  <si>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</si>
  <si>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</si>
  <si>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</si>
  <si>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</si>
  <si>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</si>
  <si>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</si>
  <si>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</si>
  <si>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</si>
  <si>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</si>
  <si>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</si>
  <si>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</si>
  <si>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</si>
  <si>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</si>
  <si>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</si>
  <si>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</si>
  <si>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</si>
  <si>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</si>
  <si>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</si>
  <si>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</si>
  <si>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</si>
  <si>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</si>
  <si>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</si>
  <si>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</si>
  <si>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</si>
  <si>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</si>
  <si>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</si>
  <si>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</si>
  <si>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</si>
  <si>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</si>
  <si>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</si>
  <si>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</si>
  <si>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</si>
  <si>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</si>
  <si>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</si>
  <si>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</si>
  <si>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</si>
  <si>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</si>
  <si>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</si>
  <si>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</si>
  <si>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</si>
  <si>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</si>
  <si>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</si>
  <si>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</si>
  <si>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</si>
  <si>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</si>
  <si>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</si>
  <si>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</si>
  <si>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</si>
  <si>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</si>
  <si>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</si>
  <si>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</si>
  <si>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</si>
  <si>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</si>
  <si>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</si>
  <si>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</si>
  <si>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</si>
  <si>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</si>
  <si>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</si>
  <si>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</si>
  <si>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</si>
  <si>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</si>
  <si>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</si>
  <si>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</si>
  <si>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</si>
  <si>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</si>
  <si>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</si>
  <si>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</si>
  <si>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</si>
  <si>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</si>
  <si>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</si>
  <si>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</si>
  <si>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</si>
  <si>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</si>
  <si>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</si>
  <si>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</si>
  <si>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</si>
  <si>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</si>
  <si>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</si>
  <si>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</si>
  <si>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</si>
  <si>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</si>
  <si>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</si>
  <si>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</si>
  <si>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</si>
  <si>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</si>
  <si>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</si>
  <si>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</si>
  <si>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</si>
  <si>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</si>
  <si>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</si>
  <si>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</si>
  <si>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</si>
  <si>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</si>
  <si>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</si>
  <si>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</si>
  <si>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</si>
  <si>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</si>
  <si>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</si>
  <si>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</si>
  <si>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</si>
  <si>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</si>
  <si>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</si>
  <si>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</si>
  <si>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</si>
  <si>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</si>
  <si>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</si>
  <si>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</si>
  <si>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</si>
  <si>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</si>
  <si>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</si>
  <si>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</si>
  <si>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</si>
  <si>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</si>
  <si>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</si>
  <si>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</si>
  <si>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</si>
  <si>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</si>
  <si>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</si>
  <si>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</si>
  <si>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</si>
  <si>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</si>
  <si>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</si>
  <si>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</si>
  <si>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</si>
  <si>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</si>
  <si>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</si>
  <si>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</si>
  <si>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</si>
  <si>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</si>
  <si>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</si>
  <si>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</si>
  <si>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</si>
  <si>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</si>
  <si>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</si>
  <si>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</si>
  <si>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</si>
  <si>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</si>
  <si>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</si>
  <si>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</si>
  <si>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</si>
  <si>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</si>
  <si>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</si>
  <si>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</si>
  <si>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</si>
  <si>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</si>
  <si>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</si>
  <si>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</si>
  <si>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</si>
  <si>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</si>
  <si>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</si>
  <si>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</si>
  <si>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</si>
  <si>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</si>
  <si>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</si>
  <si>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</si>
  <si>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</si>
  <si>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</si>
  <si>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</si>
  <si>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</si>
  <si>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</si>
  <si>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</si>
  <si>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</si>
  <si>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</si>
  <si>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</si>
  <si>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</si>
  <si>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</si>
  <si>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</si>
  <si>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</si>
  <si>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</si>
  <si>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</si>
  <si>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</si>
  <si>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</si>
  <si>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</si>
  <si>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</si>
  <si>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</si>
  <si>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</si>
  <si>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</si>
  <si>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</si>
  <si>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</si>
  <si>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</si>
  <si>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</si>
  <si>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</si>
  <si>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</si>
  <si>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</si>
  <si>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</si>
  <si>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</si>
  <si>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</si>
  <si>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</si>
  <si>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</si>
  <si>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</si>
  <si>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</si>
  <si>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</si>
  <si>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</si>
  <si>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</si>
  <si>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</si>
  <si>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</si>
  <si>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</si>
  <si>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</si>
  <si>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</si>
  <si>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</si>
  <si>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</si>
  <si>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</si>
  <si>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</si>
  <si>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</si>
  <si>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</si>
  <si>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</si>
  <si>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</si>
  <si>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</si>
  <si>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</si>
  <si>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</si>
  <si>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</si>
  <si>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</si>
  <si>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</si>
  <si>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</si>
  <si>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</si>
  <si>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</si>
  <si>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</si>
  <si>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</si>
  <si>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</si>
  <si>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</si>
  <si>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</si>
  <si>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</si>
  <si>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</si>
  <si>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</si>
  <si>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</si>
  <si>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</si>
  <si>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</si>
  <si>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</si>
  <si>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</si>
  <si>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</si>
  <si>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</si>
  <si>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</si>
  <si>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</si>
  <si>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</si>
  <si>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</si>
  <si>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</si>
  <si>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</si>
  <si>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</si>
  <si>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</si>
  <si>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</si>
  <si>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</si>
  <si>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</si>
  <si>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</si>
  <si>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</si>
  <si>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</si>
  <si>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</si>
  <si>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</si>
  <si>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</si>
  <si>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</si>
  <si>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</si>
  <si>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</si>
  <si>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</si>
  <si>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</si>
  <si>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</si>
  <si>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</si>
  <si>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</si>
  <si>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</si>
  <si>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</si>
  <si>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</si>
  <si>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</si>
  <si>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</si>
  <si>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</si>
  <si>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</si>
  <si>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</si>
  <si>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</si>
  <si>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</si>
  <si>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</si>
  <si>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</si>
  <si>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</si>
  <si>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</si>
  <si>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</si>
  <si>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</si>
  <si>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</si>
  <si>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</si>
  <si>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</si>
  <si>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</si>
  <si>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</si>
  <si>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</si>
  <si>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</si>
  <si>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</si>
  <si>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</si>
  <si>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</si>
  <si>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</si>
  <si>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</si>
  <si>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</si>
  <si>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</si>
  <si>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</si>
  <si>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</si>
  <si>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</si>
  <si>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</si>
  <si>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</si>
  <si>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</si>
  <si>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</si>
  <si>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</si>
  <si>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</si>
  <si>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</si>
  <si>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</si>
  <si>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</si>
  <si>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</si>
  <si>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</si>
  <si>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</si>
  <si>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</si>
  <si>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</si>
  <si>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</si>
  <si>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</si>
  <si>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</si>
  <si>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</si>
  <si>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</si>
  <si>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</si>
  <si>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</si>
  <si>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</si>
  <si>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</si>
  <si>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</si>
  <si>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</si>
  <si>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</si>
  <si>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</si>
  <si>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</si>
  <si>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</si>
  <si>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</si>
  <si>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</si>
  <si>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</si>
  <si>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</si>
  <si>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</si>
  <si>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</si>
  <si>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</si>
  <si>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</si>
  <si>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</si>
  <si>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</si>
  <si>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</si>
  <si>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</si>
  <si>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</si>
  <si>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</si>
  <si>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</si>
  <si>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</si>
  <si>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</si>
  <si>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</si>
  <si>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</si>
  <si>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</si>
  <si>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</si>
  <si>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</si>
  <si>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</si>
  <si>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</si>
  <si>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</si>
  <si>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</si>
  <si>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</si>
  <si>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</si>
  <si>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</si>
  <si>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</si>
  <si>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</si>
  <si>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</si>
  <si>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</si>
  <si>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</si>
  <si>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</si>
  <si>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</si>
  <si>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</si>
  <si>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</si>
  <si>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</si>
  <si>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</si>
  <si>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</si>
  <si>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</si>
  <si>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</si>
  <si>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</si>
  <si>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</si>
  <si>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</si>
  <si>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</si>
  <si>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</si>
  <si>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</si>
  <si>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</si>
  <si>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</si>
  <si>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</si>
  <si>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</si>
  <si>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</si>
  <si>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</si>
  <si>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</si>
  <si>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</si>
  <si>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</si>
  <si>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</si>
  <si>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</si>
  <si>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</si>
  <si>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</si>
  <si>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</si>
  <si>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</si>
  <si>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</si>
  <si>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</si>
  <si>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</si>
  <si>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</si>
  <si>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</si>
  <si>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</si>
  <si>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</si>
  <si>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</si>
  <si>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</si>
  <si>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</si>
  <si>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</si>
  <si>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</si>
  <si>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</si>
  <si>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</si>
  <si>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</si>
  <si>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</si>
  <si>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</si>
  <si>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</si>
  <si>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</si>
  <si>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</si>
  <si>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</si>
  <si>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</si>
  <si>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</si>
  <si>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</si>
  <si>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</si>
  <si>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</si>
  <si>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</si>
  <si>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</si>
  <si>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</si>
  <si>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</si>
  <si>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</si>
  <si>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</si>
  <si>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</si>
  <si>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</si>
  <si>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</si>
  <si>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</si>
  <si>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</si>
  <si>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</si>
  <si>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</si>
  <si>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</si>
  <si>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</si>
  <si>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</si>
  <si>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</si>
  <si>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</si>
  <si>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</si>
  <si>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</si>
  <si>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</si>
  <si>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</si>
  <si>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</si>
  <si>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</si>
  <si>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</si>
  <si>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</si>
  <si>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</si>
  <si>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</si>
  <si>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</si>
  <si>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</si>
  <si>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</si>
  <si>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</si>
  <si>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</si>
  <si>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</si>
  <si>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</si>
  <si>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</si>
  <si>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</si>
  <si>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</si>
  <si>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</si>
  <si>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</si>
  <si>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</si>
  <si>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</si>
  <si>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</si>
  <si>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</si>
  <si>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</si>
  <si>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</si>
  <si>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</si>
  <si>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</si>
  <si>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</si>
  <si>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</si>
  <si>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</si>
  <si>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</si>
  <si>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</si>
  <si>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</si>
  <si>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</si>
  <si>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</si>
  <si>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</si>
  <si>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</si>
  <si>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</si>
  <si>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</si>
  <si>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</si>
  <si>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</si>
  <si>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</si>
  <si>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</si>
  <si>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</si>
  <si>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</si>
  <si>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</si>
  <si>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</si>
  <si>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</si>
  <si>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</si>
  <si>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</si>
  <si>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</si>
  <si>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</si>
  <si>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</si>
  <si>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</si>
  <si>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</si>
  <si>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</si>
  <si>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</si>
  <si>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</si>
  <si>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</si>
  <si>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</si>
  <si>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</si>
  <si>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</si>
  <si>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</si>
  <si>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</si>
  <si>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</si>
  <si>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</si>
  <si>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</si>
  <si>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</si>
  <si>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</si>
  <si>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</si>
  <si>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</si>
  <si>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</si>
  <si>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</si>
  <si>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</si>
  <si>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</si>
  <si>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</si>
  <si>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</si>
  <si>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</si>
  <si>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</si>
  <si>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</si>
  <si>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</si>
  <si>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</si>
  <si>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</si>
  <si>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</si>
  <si>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</si>
  <si>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</si>
  <si>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</si>
  <si>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</si>
  <si>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</si>
  <si>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</si>
  <si>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</si>
  <si>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</si>
  <si>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</si>
  <si>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</si>
  <si>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</si>
  <si>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</si>
  <si>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</si>
  <si>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</si>
  <si>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</si>
  <si>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</si>
  <si>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</si>
  <si>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</si>
  <si>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</si>
  <si>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</si>
  <si>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</si>
  <si>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</si>
  <si>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</si>
  <si>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</si>
  <si>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</si>
  <si>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</si>
  <si>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</si>
  <si>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</si>
  <si>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</si>
  <si>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</si>
  <si>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</si>
  <si>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</si>
  <si>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</si>
  <si>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</si>
  <si>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</si>
  <si>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</si>
  <si>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</si>
  <si>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</si>
  <si>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</si>
  <si>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</si>
  <si>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</si>
  <si>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</si>
  <si>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</si>
  <si>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</si>
  <si>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</si>
  <si>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</si>
  <si>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</si>
  <si>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</si>
  <si>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</si>
  <si>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</si>
  <si>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</si>
  <si>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</si>
  <si>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</si>
  <si>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</si>
  <si>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</si>
  <si>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</si>
  <si>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</si>
  <si>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</si>
  <si>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</si>
  <si>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</si>
  <si>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</si>
  <si>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</si>
  <si>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</si>
  <si>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</si>
  <si>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</si>
  <si>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</si>
  <si>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</si>
  <si>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</si>
  <si>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</si>
  <si>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</si>
  <si>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</si>
  <si>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</si>
  <si>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</si>
  <si>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</si>
  <si>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</si>
  <si>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</si>
  <si>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</si>
  <si>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</si>
  <si>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</si>
  <si>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</si>
  <si>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</si>
  <si>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</si>
  <si>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</si>
  <si>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</si>
  <si>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</si>
  <si>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</si>
  <si>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</si>
  <si>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</si>
  <si>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</si>
  <si>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</si>
  <si>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</si>
  <si>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</si>
  <si>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</si>
  <si>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</si>
  <si>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</si>
  <si>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</si>
  <si>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</si>
  <si>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</si>
  <si>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</si>
  <si>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</si>
  <si>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</si>
  <si>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</si>
  <si>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</si>
  <si>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</si>
  <si>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</si>
  <si>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</si>
  <si>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</si>
  <si>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</si>
  <si>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</si>
  <si>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</si>
  <si>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</si>
  <si>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</si>
  <si>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</si>
  <si>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</si>
  <si>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</si>
  <si>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</si>
  <si>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</si>
  <si>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</si>
  <si>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</si>
  <si>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</si>
  <si>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</si>
  <si>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</si>
  <si>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</si>
  <si>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</si>
  <si>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</si>
  <si>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</si>
  <si>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</si>
  <si>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</si>
  <si>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</si>
  <si>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</si>
  <si>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</si>
  <si>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</si>
  <si>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</si>
  <si>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</si>
  <si>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</si>
  <si>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</si>
  <si>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</si>
  <si>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</si>
  <si>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</si>
  <si>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</si>
  <si>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</si>
  <si>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</si>
  <si>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</si>
  <si>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</si>
  <si>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</si>
  <si>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</si>
  <si>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</si>
  <si>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</si>
  <si>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</si>
  <si>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</si>
  <si>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</si>
  <si>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</si>
  <si>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</si>
  <si>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</si>
  <si>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</si>
  <si>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</si>
  <si>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</si>
  <si>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</si>
  <si>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</si>
  <si>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</si>
  <si>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</si>
  <si>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</si>
  <si>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</si>
  <si>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</si>
  <si>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</si>
  <si>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</si>
  <si>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</si>
  <si>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</si>
  <si>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</si>
  <si>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</si>
  <si>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</si>
  <si>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</si>
  <si>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</si>
  <si>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</si>
  <si>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</si>
  <si>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</si>
  <si>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</si>
  <si>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</si>
  <si>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</si>
  <si>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</si>
  <si>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</si>
  <si>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</si>
  <si>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</si>
  <si>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</si>
  <si>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</si>
  <si>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</si>
  <si>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</si>
  <si>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</si>
  <si>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</si>
  <si>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</si>
  <si>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</si>
  <si>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</si>
  <si>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</si>
  <si>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</si>
  <si>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</si>
  <si>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</si>
  <si>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</si>
  <si>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</si>
  <si>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</si>
  <si>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</si>
  <si>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</si>
  <si>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</si>
  <si>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</si>
  <si>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</si>
  <si>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</si>
  <si>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</si>
  <si>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</si>
  <si>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</si>
  <si>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</si>
  <si>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</si>
  <si>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</si>
  <si>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</si>
  <si>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</si>
  <si>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</si>
  <si>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</si>
  <si>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</si>
  <si>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</si>
  <si>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</si>
  <si>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</si>
  <si>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</si>
  <si>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</si>
  <si>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</si>
  <si>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</si>
  <si>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</si>
  <si>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</si>
  <si>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</si>
  <si>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</si>
  <si>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</si>
  <si>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</si>
  <si>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</si>
  <si>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</si>
  <si>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</si>
  <si>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</si>
  <si>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</si>
  <si>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</si>
  <si>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</si>
  <si>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</si>
  <si>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</si>
  <si>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</si>
  <si>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</si>
  <si>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</si>
  <si>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</si>
  <si>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</si>
  <si>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</si>
  <si>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</si>
  <si>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</si>
  <si>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</si>
  <si>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</si>
  <si>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</si>
  <si>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</si>
  <si>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</si>
  <si>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</si>
  <si>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</si>
  <si>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</si>
  <si>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</si>
  <si>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</si>
  <si>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</si>
  <si>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</si>
  <si>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</si>
  <si>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</si>
  <si>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</si>
  <si>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</si>
  <si>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</si>
  <si>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</si>
  <si>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</si>
  <si>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</si>
  <si>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</si>
  <si>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</si>
  <si>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</si>
  <si>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</si>
  <si>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</si>
  <si>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</si>
  <si>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</si>
  <si>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</si>
  <si>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</si>
  <si>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</si>
  <si>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</si>
  <si>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</si>
  <si>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</si>
  <si>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</si>
  <si>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</si>
  <si>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</si>
  <si>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</si>
  <si>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</si>
  <si>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</si>
  <si>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</si>
  <si>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</si>
  <si>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</si>
  <si>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</si>
  <si>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</si>
  <si>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</si>
  <si>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</si>
  <si>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</si>
  <si>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</si>
  <si>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</si>
  <si>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</si>
  <si>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</si>
  <si>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</si>
  <si>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</si>
  <si>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</si>
  <si>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</si>
  <si>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</si>
  <si>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</si>
  <si>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</si>
  <si>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</si>
  <si>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</si>
  <si>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</si>
  <si>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</si>
  <si>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</si>
  <si>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</si>
  <si>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</si>
  <si>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</si>
  <si>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</si>
  <si>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</si>
  <si>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</si>
  <si>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</si>
  <si>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</si>
  <si>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</si>
  <si>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</si>
  <si>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</si>
  <si>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</si>
  <si>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</si>
  <si>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</si>
  <si>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</si>
  <si>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</si>
  <si>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</si>
  <si>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</si>
  <si>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</si>
  <si>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</si>
  <si>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</si>
  <si>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</si>
  <si>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</si>
  <si>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</si>
  <si>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</si>
  <si>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</si>
  <si>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</si>
  <si>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</si>
  <si>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</si>
  <si>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</si>
  <si>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</si>
  <si>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</si>
  <si>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</si>
  <si>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</si>
  <si>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</si>
  <si>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</si>
  <si>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</si>
  <si>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</si>
  <si>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</si>
  <si>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</si>
  <si>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</si>
  <si>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</si>
  <si>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</si>
  <si>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</si>
  <si>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</si>
  <si>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</si>
  <si>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</si>
  <si>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</si>
  <si>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</si>
  <si>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</si>
  <si>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</si>
  <si>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</si>
  <si>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</si>
  <si>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</si>
  <si>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</si>
  <si>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</si>
  <si>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</si>
  <si>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</si>
  <si>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</si>
  <si>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</si>
  <si>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</si>
  <si>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</si>
  <si>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</si>
  <si>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</si>
  <si>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</si>
  <si>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</si>
  <si>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</si>
  <si>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</si>
  <si>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</si>
  <si>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</si>
  <si>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</si>
  <si>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</si>
  <si>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</si>
  <si>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</si>
  <si>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</si>
  <si>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</si>
  <si>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</si>
  <si>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</si>
  <si>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</si>
  <si>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</si>
  <si>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</si>
  <si>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</si>
  <si>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</si>
  <si>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</si>
  <si>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</si>
  <si>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</si>
  <si>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</si>
  <si>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</si>
  <si>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</si>
  <si>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</si>
  <si>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</si>
  <si>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</si>
  <si>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</si>
  <si>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</si>
  <si>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</si>
  <si>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</si>
  <si>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</si>
  <si>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</si>
  <si>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</si>
  <si>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</si>
  <si>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</si>
  <si>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</si>
  <si>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</si>
  <si>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</si>
  <si>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</si>
  <si>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</si>
  <si>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</si>
  <si>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</si>
  <si>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</si>
  <si>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</si>
  <si>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</si>
  <si>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</si>
  <si>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</si>
  <si>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</si>
  <si>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</si>
  <si>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</si>
  <si>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</si>
  <si>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</si>
  <si>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</si>
  <si>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</si>
  <si>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</si>
  <si>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</si>
  <si>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</si>
  <si>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</si>
  <si>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</si>
  <si>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</si>
  <si>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</si>
  <si>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</si>
  <si>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</si>
  <si>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</si>
  <si>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</si>
  <si>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</si>
  <si>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</si>
  <si>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</si>
  <si>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</si>
  <si>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</si>
  <si>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</si>
  <si>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</si>
  <si>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</si>
  <si>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</si>
  <si>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</si>
  <si>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</si>
  <si>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</si>
  <si>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</si>
  <si>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</si>
  <si>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</si>
  <si>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</si>
  <si>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</si>
  <si>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</si>
  <si>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</si>
  <si>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</si>
  <si>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</si>
  <si>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</si>
  <si>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</si>
  <si>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</si>
  <si>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</si>
  <si>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</si>
  <si>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</si>
  <si>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</si>
  <si>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</si>
  <si>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</si>
  <si>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</si>
  <si>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</si>
  <si>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</si>
  <si>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</si>
  <si>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</si>
  <si>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</si>
  <si>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</si>
  <si>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</si>
  <si>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</si>
  <si>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</si>
  <si>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</si>
  <si>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</si>
  <si>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</si>
  <si>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</si>
  <si>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</si>
  <si>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</si>
  <si>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</si>
  <si>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</si>
  <si>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</si>
  <si>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</si>
  <si>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</si>
  <si>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</si>
  <si>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</si>
  <si>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</si>
  <si>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</si>
  <si>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</si>
  <si>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</si>
  <si>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</si>
  <si>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</si>
  <si>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</si>
  <si>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</si>
  <si>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</si>
  <si>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</si>
  <si>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</si>
  <si>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</si>
  <si>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</si>
  <si>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</si>
  <si>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</si>
  <si>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</si>
  <si>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</si>
  <si>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</si>
  <si>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</si>
  <si>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</si>
  <si>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</si>
  <si>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</si>
  <si>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</si>
  <si>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</si>
  <si>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</si>
  <si>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</si>
  <si>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</si>
  <si>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</si>
  <si>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</si>
  <si>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</si>
  <si>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</si>
  <si>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</si>
  <si>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</si>
  <si>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</si>
  <si>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</si>
  <si>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</si>
  <si>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</si>
  <si>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</si>
  <si>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</si>
  <si>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</si>
  <si>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</si>
  <si>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</si>
  <si>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</si>
  <si>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</si>
  <si>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</si>
  <si>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</si>
  <si>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</si>
  <si>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</si>
  <si>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</si>
  <si>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</si>
  <si>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</si>
  <si>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</si>
  <si>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</si>
  <si>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</si>
  <si>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</si>
  <si>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</si>
  <si>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</si>
  <si>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</si>
  <si>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</si>
  <si>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</si>
  <si>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</si>
  <si>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</si>
  <si>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</si>
  <si>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</si>
  <si>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</si>
  <si>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</si>
  <si>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</si>
  <si>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</si>
  <si>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</si>
  <si>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</si>
  <si>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</si>
  <si>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</si>
  <si>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</si>
  <si>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</si>
  <si>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</si>
  <si>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</si>
  <si>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</si>
  <si>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</si>
  <si>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</si>
  <si>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</si>
  <si>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</si>
  <si>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</si>
  <si>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</si>
  <si>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</si>
  <si>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</si>
  <si>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</si>
  <si>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</si>
  <si>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</si>
  <si>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</si>
  <si>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</si>
  <si>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</si>
  <si>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</si>
  <si>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</si>
  <si>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</si>
  <si>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</si>
  <si>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</si>
  <si>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</si>
  <si>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</si>
  <si>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</si>
  <si>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</si>
  <si>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</si>
  <si>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</si>
  <si>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</si>
  <si>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</si>
  <si>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</si>
  <si>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</si>
  <si>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</si>
  <si>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</si>
  <si>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</si>
  <si>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</si>
  <si>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</si>
  <si>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</si>
  <si>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</si>
  <si>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</si>
  <si>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</si>
  <si>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</si>
  <si>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</si>
  <si>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</si>
  <si>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</si>
  <si>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</si>
  <si>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</si>
  <si>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</si>
  <si>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</si>
  <si>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</si>
  <si>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</si>
  <si>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</si>
  <si>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</si>
  <si>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</si>
  <si>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</si>
  <si>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</si>
  <si>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</si>
  <si>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</si>
  <si>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</si>
  <si>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</si>
  <si>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</si>
  <si>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</si>
  <si>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</si>
  <si>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</si>
  <si>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</si>
  <si>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</si>
  <si>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</si>
  <si>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</si>
  <si>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</si>
  <si>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</si>
  <si>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</si>
  <si>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</si>
  <si>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</si>
  <si>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</si>
  <si>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</si>
  <si>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</si>
  <si>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</si>
  <si>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</si>
  <si>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</si>
  <si>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</si>
  <si>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</si>
  <si>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</si>
  <si>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</si>
  <si>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</si>
  <si>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</si>
  <si>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</si>
  <si>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</si>
  <si>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</si>
  <si>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</si>
  <si>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</si>
  <si>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</si>
  <si>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</si>
  <si>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</si>
  <si>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</si>
  <si>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</si>
  <si>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</si>
  <si>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</si>
  <si>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</si>
  <si>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</si>
  <si>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</si>
  <si>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</si>
  <si>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</si>
  <si>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</si>
  <si>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</si>
  <si>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</si>
  <si>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</si>
  <si>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</si>
  <si>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</si>
  <si>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</si>
  <si>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</si>
  <si>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</si>
  <si>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</si>
  <si>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</si>
  <si>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</si>
  <si>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</si>
  <si>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</si>
  <si>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</si>
  <si>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</si>
  <si>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</si>
  <si>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</si>
  <si>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</si>
  <si>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</si>
  <si>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</si>
  <si>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</si>
  <si>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</si>
  <si>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</si>
  <si>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</si>
  <si>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</si>
  <si>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</si>
  <si>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</si>
  <si>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</si>
  <si>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</si>
  <si>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</si>
  <si>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</si>
  <si>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</si>
  <si>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</si>
  <si>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</si>
  <si>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</si>
  <si>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</si>
  <si>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</si>
  <si>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</si>
  <si>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</si>
  <si>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</si>
  <si>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</si>
  <si>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</si>
  <si>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</si>
  <si>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</si>
  <si>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</si>
  <si>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</si>
  <si>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</si>
  <si>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</si>
  <si>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</si>
  <si>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</si>
  <si>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</si>
  <si>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</si>
  <si>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</si>
  <si>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</si>
  <si>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</si>
  <si>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</si>
  <si>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</si>
  <si>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</si>
  <si>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</si>
  <si>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</si>
  <si>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</si>
  <si>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</si>
  <si>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</si>
  <si>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</si>
  <si>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</si>
  <si>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</si>
  <si>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</si>
  <si>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</si>
  <si>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</si>
  <si>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</si>
  <si>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</si>
  <si>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</si>
  <si>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</si>
  <si>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</si>
  <si>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</si>
  <si>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</si>
  <si>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</si>
  <si>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</si>
  <si>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</si>
  <si>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</si>
  <si>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</si>
  <si>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</si>
  <si>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</si>
  <si>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</si>
  <si>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</si>
  <si>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</si>
  <si>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</si>
  <si>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</si>
  <si>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</si>
  <si>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</si>
  <si>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</si>
  <si>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</si>
  <si>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</si>
  <si>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</si>
  <si>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</si>
  <si>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</si>
  <si>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</si>
  <si>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</si>
  <si>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</si>
  <si>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</si>
  <si>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</si>
  <si>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</si>
  <si>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</si>
  <si>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</si>
  <si>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</si>
  <si>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</si>
  <si>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</si>
  <si>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</si>
  <si>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</si>
  <si>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</si>
  <si>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</si>
  <si>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</si>
  <si>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</si>
  <si>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</si>
  <si>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</si>
  <si>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</si>
  <si>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</si>
  <si>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</si>
  <si>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</si>
  <si>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</si>
  <si>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</si>
  <si>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</si>
  <si>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</si>
  <si>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</si>
  <si>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</si>
  <si>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</si>
  <si>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</si>
  <si>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</si>
  <si>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</si>
  <si>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</si>
  <si>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</si>
  <si>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</si>
  <si>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</si>
  <si>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</si>
  <si>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</si>
  <si>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</si>
  <si>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</si>
  <si>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</si>
  <si>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</si>
  <si>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</si>
  <si>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</si>
  <si>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</si>
  <si>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</si>
  <si>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</si>
  <si>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</si>
  <si>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</si>
  <si>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</si>
  <si>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</si>
  <si>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</si>
  <si>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</si>
  <si>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</si>
  <si>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</si>
  <si>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</si>
  <si>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</si>
  <si>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</si>
  <si>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</si>
  <si>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</si>
  <si>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</si>
  <si>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</si>
  <si>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</si>
  <si>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</si>
  <si>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</si>
  <si>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</si>
  <si>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</si>
  <si>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</si>
  <si>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</si>
  <si>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</si>
  <si>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</si>
  <si>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</si>
  <si>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</si>
  <si>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</si>
  <si>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</si>
  <si>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</si>
  <si>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</si>
  <si>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</si>
  <si>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</si>
  <si>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</si>
  <si>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</si>
  <si>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</si>
  <si>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</si>
  <si>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</si>
  <si>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</si>
  <si>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</si>
  <si>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</si>
  <si>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</si>
  <si>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</si>
  <si>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</si>
  <si>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</si>
  <si>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</si>
  <si>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</si>
  <si>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</si>
  <si>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</si>
  <si>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</si>
  <si>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</si>
  <si>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</si>
  <si>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</si>
  <si>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</si>
  <si>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</si>
  <si>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</si>
  <si>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</si>
  <si>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</si>
  <si>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</si>
  <si>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</si>
  <si>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</si>
  <si>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</si>
  <si>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</si>
  <si>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</si>
  <si>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</si>
  <si>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</si>
  <si>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</si>
  <si>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</si>
  <si>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</si>
  <si>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</si>
  <si>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</si>
  <si>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</si>
  <si>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</si>
  <si>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</si>
  <si>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</si>
  <si>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</si>
  <si>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</si>
  <si>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</si>
  <si>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</si>
  <si>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</si>
  <si>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</si>
  <si>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</si>
  <si>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</si>
  <si>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</si>
  <si>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</si>
  <si>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</si>
  <si>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</si>
  <si>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</si>
  <si>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</si>
  <si>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</si>
  <si>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</si>
  <si>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</si>
  <si>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</si>
  <si>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</si>
  <si>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</si>
  <si>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</si>
  <si>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</si>
  <si>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</si>
  <si>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</si>
  <si>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</si>
  <si>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</si>
  <si>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</si>
  <si>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</si>
  <si>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</si>
  <si>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</si>
  <si>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</si>
  <si>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</si>
  <si>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</si>
  <si>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</si>
  <si>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</si>
  <si>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</si>
  <si>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</si>
  <si>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</si>
  <si>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</si>
  <si>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</si>
  <si>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</si>
  <si>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</si>
  <si>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</si>
  <si>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</si>
  <si>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</si>
  <si>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</si>
  <si>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</si>
  <si>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</si>
  <si>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</si>
  <si>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</si>
  <si>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</si>
  <si>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</si>
  <si>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</si>
  <si>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</si>
  <si>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</si>
  <si>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</si>
  <si>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</si>
  <si>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</si>
  <si>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</si>
  <si>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</si>
  <si>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</si>
  <si>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</si>
  <si>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</si>
  <si>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</si>
  <si>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</si>
  <si>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</si>
  <si>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</si>
  <si>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</si>
  <si>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</si>
  <si>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</si>
  <si>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</si>
  <si>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</si>
  <si>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</si>
  <si>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</si>
  <si>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</si>
  <si>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</si>
  <si>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</si>
  <si>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</si>
  <si>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</si>
  <si>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</si>
  <si>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</si>
  <si>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</si>
  <si>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</si>
  <si>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</si>
  <si>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</si>
  <si>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</si>
  <si>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</si>
  <si>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</si>
  <si>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</si>
  <si>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</si>
  <si>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</si>
  <si>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</si>
  <si>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</si>
  <si>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</si>
  <si>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</si>
  <si>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</si>
  <si>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</si>
  <si>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</si>
  <si>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</si>
  <si>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</si>
  <si>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</si>
  <si>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</si>
  <si>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</si>
  <si>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</si>
  <si>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</si>
  <si>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</si>
  <si>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</si>
  <si>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</si>
  <si>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</si>
  <si>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</si>
  <si>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</si>
  <si>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</si>
  <si>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</si>
  <si>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</si>
  <si>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</si>
  <si>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</si>
  <si>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</si>
  <si>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</si>
  <si>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</si>
  <si>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</si>
  <si>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</si>
  <si>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</si>
  <si>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</si>
  <si>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</si>
  <si>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</si>
  <si>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</si>
  <si>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</si>
  <si>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</si>
  <si>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</si>
  <si>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</si>
  <si>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</si>
  <si>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</si>
  <si>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</si>
  <si>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</si>
  <si>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</si>
  <si>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</si>
  <si>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</si>
  <si>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</si>
  <si>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</si>
  <si>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</si>
  <si>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</si>
  <si>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</si>
  <si>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</si>
  <si>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</si>
  <si>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</si>
  <si>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</si>
  <si>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</si>
  <si>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</si>
  <si>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</si>
  <si>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</si>
  <si>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</si>
  <si>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</si>
  <si>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</si>
  <si>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</si>
  <si>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</si>
  <si>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</si>
  <si>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</si>
  <si>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</si>
  <si>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</si>
  <si>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</si>
  <si>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</si>
  <si>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</si>
  <si>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</si>
  <si>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</si>
  <si>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</si>
  <si>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</si>
  <si>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</si>
  <si>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</si>
  <si>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</si>
  <si>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</si>
  <si>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</si>
  <si>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</si>
  <si>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</si>
  <si>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</si>
  <si>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</si>
  <si>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</si>
  <si>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</si>
  <si>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</si>
  <si>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</si>
  <si>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</si>
  <si>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</si>
  <si>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</si>
  <si>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</si>
  <si>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</si>
  <si>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</si>
  <si>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</si>
  <si>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</si>
  <si>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</si>
  <si>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</si>
  <si>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</si>
  <si>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</si>
  <si>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</si>
  <si>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</si>
  <si>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</si>
  <si>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</si>
  <si>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</si>
  <si>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</si>
  <si>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</si>
  <si>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</si>
  <si>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</si>
  <si>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</si>
  <si>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</si>
  <si>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</si>
  <si>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</si>
  <si>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</si>
  <si>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</si>
  <si>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</si>
  <si>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</si>
  <si>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</si>
  <si>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</si>
  <si>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</si>
  <si>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</si>
  <si>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</si>
  <si>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</si>
  <si>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</si>
  <si>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</si>
  <si>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</si>
  <si>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</si>
  <si>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</si>
  <si>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</si>
  <si>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</si>
  <si>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</si>
  <si>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</si>
  <si>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</si>
  <si>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</si>
  <si>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</si>
  <si>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</si>
  <si>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</si>
  <si>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</si>
  <si>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</si>
  <si>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</si>
  <si>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</si>
  <si>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</si>
  <si>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</si>
  <si>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</si>
  <si>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</si>
  <si>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</si>
  <si>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</si>
  <si>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</si>
  <si>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</si>
  <si>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</si>
  <si>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</si>
  <si>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</si>
  <si>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</si>
  <si>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</si>
  <si>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</si>
  <si>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</si>
  <si>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</si>
  <si>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</si>
  <si>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</si>
  <si>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</si>
  <si>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</si>
  <si>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</si>
  <si>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</si>
  <si>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</si>
  <si>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</si>
  <si>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</si>
  <si>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</si>
  <si>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</si>
  <si>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</si>
  <si>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</si>
  <si>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</si>
  <si>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</si>
  <si>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</si>
  <si>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</si>
  <si>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</si>
  <si>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</si>
  <si>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</si>
  <si>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</si>
  <si>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</si>
  <si>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</si>
  <si>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</si>
  <si>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</si>
  <si>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</si>
  <si>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</si>
  <si>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</si>
  <si>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</si>
  <si>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</si>
  <si>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</si>
  <si>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</si>
  <si>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</si>
  <si>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</si>
  <si>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</si>
  <si>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</si>
  <si>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</si>
  <si>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</si>
  <si>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</si>
  <si>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</si>
  <si>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</si>
  <si>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</si>
  <si>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</si>
  <si>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</si>
  <si>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</si>
  <si>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</si>
  <si>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</si>
  <si>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</si>
  <si>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</si>
  <si>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</si>
  <si>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</si>
  <si>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</si>
  <si>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</si>
  <si>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</si>
  <si>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</si>
  <si>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</si>
  <si>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</si>
  <si>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</si>
  <si>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</si>
  <si>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</si>
  <si>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</si>
  <si>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</si>
  <si>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</si>
  <si>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</si>
  <si>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</si>
  <si>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</si>
  <si>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</si>
  <si>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</si>
  <si>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</si>
  <si>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</si>
  <si>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</si>
  <si>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</si>
  <si>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</si>
  <si>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</si>
  <si>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</si>
  <si>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</si>
  <si>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</si>
  <si>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</si>
  <si>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</si>
  <si>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</si>
  <si>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</si>
  <si>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</si>
  <si>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</si>
  <si>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</si>
  <si>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</si>
  <si>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</si>
  <si>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</si>
  <si>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</si>
  <si>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</si>
  <si>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</si>
  <si>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</si>
  <si>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</si>
  <si>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</si>
  <si>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</si>
  <si>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</si>
  <si>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</si>
  <si>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</si>
  <si>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</si>
  <si>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</si>
  <si>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</si>
  <si>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</si>
  <si>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</si>
  <si>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</si>
  <si>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</si>
  <si>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</si>
  <si>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</si>
  <si>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</si>
  <si>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</si>
  <si>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</si>
  <si>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</si>
  <si>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</si>
  <si>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</si>
  <si>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</si>
  <si>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</si>
  <si>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</si>
  <si>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</si>
  <si>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</si>
  <si>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</si>
  <si>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</si>
  <si>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</si>
  <si>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</si>
  <si>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</si>
  <si>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</si>
  <si>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</si>
  <si>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</si>
  <si>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</si>
  <si>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</si>
  <si>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</si>
  <si>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</si>
  <si>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</si>
  <si>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</si>
  <si>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</si>
  <si>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</si>
  <si>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</si>
  <si>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</si>
  <si>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</si>
  <si>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</si>
  <si>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</si>
  <si>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</si>
  <si>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</si>
  <si>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</si>
  <si>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</si>
  <si>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</si>
  <si>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</si>
  <si>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</si>
  <si>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</si>
  <si>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</si>
  <si>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</si>
  <si>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</si>
  <si>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</si>
  <si>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</si>
  <si>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</si>
  <si>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</si>
  <si>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</si>
  <si>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</si>
  <si>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</si>
  <si>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</si>
  <si>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</si>
  <si>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</si>
  <si>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</si>
  <si>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</si>
  <si>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</si>
  <si>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</si>
  <si>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</si>
  <si>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</si>
  <si>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</si>
  <si>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</si>
  <si>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</si>
  <si>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</si>
  <si>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</si>
  <si>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</si>
  <si>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</si>
  <si>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</si>
  <si>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</si>
  <si>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</si>
  <si>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</si>
  <si>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</si>
  <si>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</si>
  <si>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</si>
  <si>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</si>
  <si>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</si>
  <si>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</si>
  <si>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</si>
  <si>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</si>
  <si>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</si>
  <si>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</si>
  <si>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</si>
  <si>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</si>
  <si>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</si>
  <si>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</si>
  <si>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</si>
  <si>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</si>
  <si>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</si>
  <si>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</si>
  <si>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</si>
  <si>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</si>
  <si>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</si>
  <si>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</si>
  <si>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</si>
  <si>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</si>
  <si>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</si>
  <si>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</si>
  <si>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</si>
  <si>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</si>
  <si>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</si>
  <si>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</si>
  <si>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</si>
  <si>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</si>
  <si>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</si>
  <si>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</si>
  <si>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</si>
  <si>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</si>
  <si>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</si>
  <si>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</si>
  <si>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</si>
  <si>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</si>
  <si>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</si>
  <si>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</si>
  <si>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</si>
  <si>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</si>
  <si>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</si>
  <si>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</si>
  <si>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</si>
  <si>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</si>
  <si>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</si>
  <si>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</si>
  <si>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</si>
  <si>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</si>
  <si>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</si>
  <si>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</si>
  <si>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</si>
  <si>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</si>
  <si>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</si>
  <si>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</si>
  <si>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</si>
  <si>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</si>
  <si>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</si>
  <si>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</si>
  <si>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</si>
  <si>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</si>
  <si>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</si>
  <si>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</si>
  <si>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</si>
  <si>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</si>
  <si>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</si>
  <si>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</si>
  <si>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</si>
  <si>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</si>
  <si>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</si>
  <si>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</si>
  <si>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</si>
  <si>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</si>
  <si>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</si>
  <si>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</si>
  <si>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</si>
  <si>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</si>
  <si>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</si>
  <si>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</si>
  <si>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</si>
  <si>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</si>
  <si>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</si>
  <si>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</si>
  <si>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</si>
  <si>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</si>
  <si>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</si>
  <si>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</si>
  <si>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</si>
  <si>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</si>
  <si>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</si>
  <si>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</si>
  <si>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</si>
  <si>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</si>
  <si>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</si>
  <si>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</si>
  <si>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</si>
  <si>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</si>
  <si>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</si>
  <si>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</si>
  <si>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</si>
  <si>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</si>
  <si>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</si>
  <si>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</si>
  <si>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</si>
  <si>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</si>
  <si>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</si>
  <si>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</si>
  <si>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</si>
  <si>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</si>
  <si>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</si>
  <si>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</si>
  <si>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</si>
  <si>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</si>
  <si>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</si>
  <si>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</si>
  <si>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</si>
  <si>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</si>
  <si>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</si>
  <si>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</si>
  <si>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</si>
  <si>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</si>
  <si>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</si>
  <si>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</si>
  <si>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</si>
  <si>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</si>
  <si>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</si>
  <si>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</si>
  <si>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</si>
  <si>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</si>
  <si>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</si>
  <si>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</si>
  <si>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</si>
  <si>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</si>
  <si>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</si>
  <si>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</si>
  <si>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</si>
  <si>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</si>
  <si>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</si>
  <si>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</si>
  <si>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</si>
  <si>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</si>
  <si>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</si>
  <si>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</si>
  <si>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</si>
  <si>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</si>
  <si>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</si>
  <si>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</si>
  <si>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</si>
  <si>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</si>
  <si>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</si>
  <si>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</si>
  <si>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</si>
  <si>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</si>
  <si>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</si>
  <si>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</si>
  <si>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</si>
  <si>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</si>
  <si>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</si>
  <si>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</si>
  <si>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</si>
  <si>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</si>
  <si>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</si>
  <si>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</si>
  <si>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</si>
  <si>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</si>
  <si>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</si>
  <si>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</si>
  <si>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</si>
  <si>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</si>
  <si>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</si>
  <si>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</si>
  <si>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</si>
  <si>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</si>
  <si>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</si>
  <si>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</si>
  <si>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</si>
  <si>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</si>
  <si>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</si>
  <si>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</si>
  <si>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</si>
  <si>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</si>
  <si>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</si>
  <si>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</si>
  <si>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</si>
  <si>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</si>
  <si>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</si>
  <si>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</si>
  <si>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</si>
  <si>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</si>
  <si>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</si>
  <si>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</si>
  <si>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</si>
  <si>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</si>
  <si>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</si>
  <si>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</si>
  <si>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</si>
  <si>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</si>
  <si>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</si>
  <si>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</si>
  <si>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</si>
  <si>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</si>
  <si>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</si>
  <si>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</si>
  <si>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</si>
  <si>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</si>
  <si>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</si>
  <si>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</si>
  <si>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</si>
  <si>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</si>
  <si>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</si>
  <si>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</si>
  <si>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</si>
  <si>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</si>
  <si>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</si>
  <si>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</si>
  <si>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</si>
  <si>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</si>
  <si>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</si>
  <si>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</si>
  <si>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</si>
  <si>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</si>
  <si>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</si>
  <si>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</si>
  <si>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</si>
  <si>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</si>
  <si>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</si>
  <si>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</si>
  <si>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</si>
  <si>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</si>
  <si>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</si>
  <si>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</si>
  <si>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</si>
  <si>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</si>
  <si>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</si>
  <si>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</si>
  <si>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</si>
  <si>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</si>
  <si>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</si>
  <si>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</si>
  <si>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</si>
  <si>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</si>
  <si>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</si>
  <si>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</si>
  <si>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</si>
  <si>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</si>
  <si>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</si>
  <si>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</si>
  <si>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</si>
  <si>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</si>
  <si>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</si>
  <si>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</si>
  <si>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</si>
  <si>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</si>
  <si>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</si>
  <si>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</si>
  <si>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</si>
  <si>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</si>
  <si>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</si>
  <si>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</si>
  <si>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</si>
  <si>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</si>
  <si>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</si>
  <si>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</si>
  <si>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</si>
  <si>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</si>
  <si>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</si>
  <si>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</si>
  <si>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</si>
  <si>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</si>
  <si>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</si>
  <si>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</si>
  <si>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</si>
  <si>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</si>
  <si>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</si>
  <si>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</si>
  <si>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</si>
  <si>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</si>
  <si>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</si>
  <si>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</si>
  <si>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</si>
  <si>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</si>
  <si>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</si>
  <si>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</si>
  <si>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</si>
  <si>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</si>
  <si>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</si>
  <si>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</si>
  <si>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</si>
  <si>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</si>
  <si>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</si>
  <si>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</si>
  <si>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</si>
  <si>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</si>
  <si>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</si>
  <si>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</si>
  <si>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</si>
  <si>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</si>
  <si>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</si>
  <si>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</si>
  <si>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</si>
  <si>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</si>
  <si>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</si>
  <si>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</si>
  <si>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</si>
  <si>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</si>
  <si>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</si>
  <si>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</si>
  <si>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</si>
  <si>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</si>
  <si>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</si>
  <si>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</si>
  <si>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</si>
  <si>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</si>
  <si>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</si>
  <si>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</si>
  <si>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</si>
  <si>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</si>
  <si>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</si>
  <si>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</si>
  <si>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</si>
  <si>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</si>
  <si>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</si>
  <si>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</si>
  <si>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</si>
  <si>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</si>
  <si>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</si>
  <si>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</si>
  <si>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</si>
  <si>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</si>
  <si>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</si>
  <si>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</si>
  <si>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</si>
  <si>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</si>
  <si>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</si>
  <si>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</si>
  <si>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</si>
  <si>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</si>
  <si>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</si>
  <si>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</si>
  <si>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</si>
  <si>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</si>
  <si>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</si>
  <si>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</si>
  <si>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</si>
  <si>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</si>
  <si>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</si>
  <si>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</si>
  <si>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</si>
  <si>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</si>
  <si>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</si>
  <si>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</si>
  <si>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</si>
  <si>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</si>
  <si>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</si>
  <si>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</si>
  <si>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</si>
  <si>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</si>
  <si>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</si>
  <si>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</si>
  <si>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</si>
  <si>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</si>
  <si>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</si>
  <si>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</si>
  <si>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</si>
  <si>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</si>
  <si>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</si>
  <si>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</si>
  <si>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</si>
  <si>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</si>
  <si>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</si>
  <si>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</si>
  <si>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</si>
  <si>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</si>
  <si>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</si>
  <si>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</si>
  <si>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</si>
  <si>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</si>
  <si>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</si>
  <si>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</si>
  <si>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</si>
  <si>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</si>
  <si>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</si>
  <si>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</si>
  <si>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</si>
  <si>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</si>
  <si>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</si>
  <si>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</si>
  <si>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</si>
  <si>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</si>
  <si>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</si>
  <si>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</si>
  <si>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</si>
  <si>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</si>
  <si>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</si>
  <si>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</si>
  <si>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</si>
  <si>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</si>
  <si>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</si>
  <si>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</si>
  <si>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</si>
  <si>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</si>
  <si>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</si>
  <si>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</si>
  <si>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</si>
  <si>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</si>
  <si>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</si>
  <si>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</si>
  <si>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</si>
  <si>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</si>
  <si>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</si>
  <si>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</si>
  <si>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</si>
  <si>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</si>
  <si>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</si>
  <si>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</si>
  <si>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</si>
  <si>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</si>
  <si>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</si>
  <si>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</si>
  <si>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</si>
  <si>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</si>
  <si>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</si>
  <si>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</si>
  <si>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</si>
  <si>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</si>
  <si>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</si>
  <si>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</si>
  <si>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</si>
  <si>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</si>
  <si>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</si>
  <si>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</si>
  <si>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</si>
  <si>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</si>
  <si>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</si>
  <si>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</si>
  <si>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</si>
  <si>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</si>
  <si>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</si>
  <si>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</si>
  <si>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</si>
  <si>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</si>
  <si>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</si>
  <si>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</si>
  <si>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</si>
  <si>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</si>
  <si>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</si>
  <si>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</si>
  <si>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</si>
  <si>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</si>
  <si>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</si>
  <si>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</si>
  <si>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</si>
  <si>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</si>
  <si>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</si>
  <si>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</si>
  <si>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</si>
  <si>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</si>
  <si>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</si>
  <si>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</si>
  <si>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</si>
  <si>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</si>
  <si>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</si>
  <si>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</si>
  <si>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</si>
  <si>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</si>
  <si>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</si>
  <si>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</si>
  <si>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</si>
  <si>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</si>
  <si>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</si>
  <si>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</si>
  <si>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</si>
  <si>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</si>
  <si>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</si>
  <si>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</si>
  <si>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</si>
  <si>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</si>
  <si>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</si>
  <si>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</si>
  <si>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</si>
  <si>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</si>
  <si>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</si>
  <si>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</si>
  <si>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</si>
  <si>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</si>
  <si>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</si>
  <si>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</si>
  <si>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</si>
  <si>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</si>
  <si>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</si>
  <si>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</si>
  <si>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</si>
  <si>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</si>
  <si>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</si>
  <si>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</si>
  <si>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</si>
  <si>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</si>
  <si>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</si>
  <si>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</si>
  <si>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</si>
  <si>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</si>
  <si>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</si>
  <si>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</si>
  <si>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</si>
  <si>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</si>
  <si>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</si>
  <si>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</si>
  <si>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</si>
  <si>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</si>
  <si>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</si>
  <si>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</si>
  <si>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</si>
  <si>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</si>
  <si>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</si>
  <si>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</si>
  <si>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</si>
  <si>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</si>
  <si>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</si>
  <si>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</si>
  <si>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</si>
  <si>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</si>
  <si>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</si>
  <si>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</si>
  <si>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</si>
  <si>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</si>
  <si>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</si>
  <si>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</si>
  <si>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</si>
  <si>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</si>
  <si>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</si>
  <si>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</si>
  <si>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</si>
  <si>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</si>
  <si>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</si>
  <si>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</si>
  <si>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</si>
  <si>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</si>
  <si>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</si>
  <si>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</si>
  <si>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</si>
  <si>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</si>
  <si>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</si>
  <si>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</si>
  <si>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</si>
  <si>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</si>
  <si>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</si>
  <si>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</si>
  <si>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</si>
  <si>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</si>
  <si>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</si>
  <si>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</si>
  <si>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</si>
  <si>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</si>
  <si>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</si>
  <si>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</si>
  <si>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</si>
  <si>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</si>
  <si>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</si>
  <si>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</si>
  <si>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</si>
  <si>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</si>
  <si>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</si>
  <si>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</si>
  <si>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</si>
  <si>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</si>
  <si>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</si>
  <si>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</si>
  <si>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</si>
  <si>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</si>
  <si>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</si>
  <si>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</si>
  <si>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</si>
  <si>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</si>
  <si>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</si>
  <si>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</si>
  <si>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</si>
  <si>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</si>
  <si>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</si>
  <si>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</si>
  <si>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</si>
  <si>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</si>
  <si>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</si>
  <si>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</si>
  <si>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</si>
  <si>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</si>
  <si>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</si>
  <si>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</si>
  <si>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</si>
  <si>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</si>
  <si>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</si>
  <si>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</si>
  <si>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</si>
  <si>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</si>
  <si>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</si>
  <si>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</si>
  <si>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</si>
  <si>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</si>
  <si>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</si>
  <si>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</si>
  <si>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</si>
  <si>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</si>
  <si>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</si>
  <si>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</si>
  <si>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</si>
  <si>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</si>
  <si>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</si>
  <si>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</si>
  <si>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</si>
  <si>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</si>
  <si>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</si>
  <si>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</si>
  <si>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</si>
  <si>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</si>
  <si>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</si>
  <si>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</si>
  <si>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</si>
  <si>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</si>
  <si>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</si>
  <si>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</si>
  <si>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</si>
  <si>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</si>
  <si>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</si>
  <si>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</si>
  <si>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</si>
  <si>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</si>
  <si>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</si>
  <si>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</si>
  <si>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</si>
  <si>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</si>
  <si>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</si>
  <si>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</si>
  <si>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</si>
  <si>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</si>
  <si>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</si>
  <si>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</si>
  <si>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</si>
  <si>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</si>
  <si>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</si>
  <si>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</si>
  <si>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</si>
  <si>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</si>
  <si>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</si>
  <si>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</si>
  <si>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</si>
  <si>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</si>
  <si>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</si>
  <si>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</si>
  <si>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</si>
  <si>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</si>
  <si>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</si>
  <si>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</si>
  <si>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</si>
  <si>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</si>
  <si>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</si>
  <si>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</si>
  <si>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</si>
  <si>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</si>
  <si>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</si>
  <si>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</si>
  <si>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</si>
  <si>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</si>
  <si>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</si>
  <si>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</si>
  <si>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</si>
  <si>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</si>
  <si>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</si>
  <si>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</si>
  <si>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</si>
  <si>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</si>
  <si>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</si>
  <si>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</si>
  <si>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</si>
  <si>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</si>
  <si>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</si>
  <si>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</si>
  <si>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</si>
  <si>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</si>
  <si>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</si>
  <si>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</si>
  <si>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</si>
  <si>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</si>
  <si>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</si>
  <si>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</si>
  <si>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</si>
  <si>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</si>
  <si>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</si>
  <si>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</si>
  <si>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</si>
  <si>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</si>
  <si>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</si>
  <si>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</si>
  <si>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</si>
  <si>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</si>
  <si>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</si>
  <si>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</si>
  <si>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</si>
  <si>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</si>
  <si>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</si>
  <si>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</si>
  <si>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</si>
  <si>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</si>
  <si>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</si>
  <si>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</si>
  <si>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</si>
  <si>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</si>
  <si>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</si>
  <si>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</si>
  <si>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</si>
  <si>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</si>
  <si>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</si>
  <si>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</si>
  <si>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</si>
  <si>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</si>
  <si>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</si>
  <si>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</si>
  <si>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</si>
  <si>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</si>
  <si>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</si>
  <si>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</si>
  <si>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</si>
  <si>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</si>
  <si>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</si>
  <si>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</si>
  <si>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</si>
  <si>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</si>
  <si>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</si>
  <si>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</si>
  <si>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</si>
  <si>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</si>
  <si>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</si>
  <si>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</si>
  <si>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</si>
  <si>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</si>
  <si>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</si>
  <si>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</si>
  <si>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</si>
  <si>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</si>
  <si>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</si>
  <si>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</si>
  <si>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</si>
  <si>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</si>
  <si>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</si>
  <si>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</si>
  <si>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</si>
  <si>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</si>
  <si>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</si>
  <si>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</si>
  <si>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</si>
  <si>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</si>
  <si>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</si>
  <si>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</si>
  <si>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</si>
  <si>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</si>
  <si>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</si>
  <si>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</si>
  <si>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</si>
  <si>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</si>
  <si>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</si>
  <si>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</si>
  <si>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</si>
  <si>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</si>
  <si>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</si>
  <si>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</si>
  <si>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</si>
  <si>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</si>
  <si>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</si>
  <si>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</si>
  <si>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</si>
  <si>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</si>
  <si>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</si>
  <si>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</si>
  <si>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</si>
  <si>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</si>
  <si>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</si>
  <si>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</si>
  <si>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</si>
  <si>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</si>
  <si>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</si>
  <si>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</si>
  <si>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</si>
  <si>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</si>
  <si>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</si>
  <si>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</si>
  <si>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</si>
  <si>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</si>
  <si>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</si>
  <si>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</si>
  <si>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</si>
  <si>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</si>
  <si>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</si>
  <si>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</si>
  <si>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</si>
  <si>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</si>
  <si>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</si>
  <si>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</si>
  <si>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</si>
  <si>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</si>
  <si>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</si>
  <si>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</si>
  <si>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</si>
  <si>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</si>
  <si>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</si>
  <si>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</si>
  <si>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</si>
  <si>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</si>
  <si>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</si>
  <si>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</si>
  <si>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</si>
  <si>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</si>
  <si>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</si>
  <si>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</si>
  <si>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</si>
  <si>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</si>
  <si>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</si>
  <si>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</si>
  <si>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</si>
  <si>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</si>
  <si>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</si>
  <si>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</si>
  <si>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</si>
  <si>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</si>
  <si>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</si>
  <si>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</si>
  <si>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</si>
  <si>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</si>
  <si>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</si>
  <si>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</si>
  <si>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</si>
  <si>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</si>
  <si>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</si>
  <si>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</si>
  <si>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</si>
  <si>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</si>
  <si>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</si>
  <si>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</si>
  <si>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</si>
  <si>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</si>
  <si>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</si>
  <si>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</si>
  <si>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</si>
  <si>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</si>
  <si>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</si>
  <si>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</si>
  <si>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</si>
  <si>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</si>
  <si>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</si>
  <si>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</si>
  <si>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</si>
  <si>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</si>
  <si>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</si>
  <si>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</si>
  <si>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</si>
  <si>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</si>
  <si>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</si>
  <si>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</si>
  <si>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</si>
  <si>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</si>
  <si>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</si>
  <si>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</si>
  <si>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</si>
  <si>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</si>
  <si>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</si>
  <si>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</si>
  <si>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</si>
  <si>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</si>
  <si>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</si>
  <si>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</si>
  <si>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</si>
  <si>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</si>
  <si>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</si>
  <si>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</si>
  <si>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</si>
  <si>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</si>
  <si>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</si>
  <si>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</si>
  <si>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</si>
  <si>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</si>
  <si>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</si>
  <si>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</si>
  <si>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</si>
  <si>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</si>
  <si>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</si>
  <si>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</si>
  <si>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</si>
  <si>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</si>
  <si>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</si>
  <si>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</si>
  <si>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</si>
  <si>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</si>
  <si>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</si>
  <si>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</si>
  <si>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</si>
  <si>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</si>
  <si>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</si>
  <si>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</si>
  <si>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</si>
  <si>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</si>
  <si>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</si>
  <si>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</si>
  <si>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</si>
  <si>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</si>
  <si>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</si>
  <si>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</si>
  <si>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</si>
  <si>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</si>
  <si>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</si>
  <si>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</si>
  <si>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</si>
  <si>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</si>
  <si>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</si>
  <si>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</si>
  <si>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</si>
  <si>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</si>
  <si>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</si>
  <si>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</si>
  <si>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</si>
  <si>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</si>
  <si>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</si>
  <si>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</si>
  <si>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</si>
  <si>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</si>
  <si>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</si>
  <si>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</si>
  <si>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</si>
  <si>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</si>
  <si>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</si>
  <si>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</si>
  <si>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</si>
  <si>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</si>
  <si>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</si>
  <si>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</si>
  <si>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</si>
  <si>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</si>
  <si>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</si>
  <si>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</si>
  <si>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</si>
  <si>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</si>
  <si>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</si>
  <si>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</si>
  <si>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</si>
  <si>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</si>
  <si>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</si>
  <si>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</si>
  <si>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</si>
  <si>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</si>
  <si>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</si>
  <si>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</si>
  <si>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</si>
  <si>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</si>
  <si>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</si>
  <si>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</si>
  <si>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</si>
  <si>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</si>
  <si>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</si>
  <si>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</si>
  <si>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</si>
  <si>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</si>
  <si>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</si>
  <si>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</si>
  <si>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</si>
  <si>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</si>
  <si>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</si>
  <si>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</si>
  <si>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</si>
  <si>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</si>
  <si>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</si>
  <si>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</si>
  <si>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</si>
  <si>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</si>
  <si>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</si>
  <si>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</si>
  <si>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</si>
  <si>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</si>
  <si>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</si>
  <si>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</si>
  <si>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</si>
  <si>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</si>
  <si>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</si>
  <si>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</si>
  <si>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</si>
  <si>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</si>
  <si>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</si>
  <si>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</si>
  <si>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</si>
  <si>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</si>
  <si>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</si>
  <si>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</si>
  <si>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</si>
  <si>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</si>
  <si>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</si>
  <si>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</si>
  <si>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</si>
  <si>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</si>
  <si>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</si>
  <si>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</si>
  <si>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</si>
  <si>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</si>
  <si>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</si>
  <si>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</si>
  <si>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</si>
  <si>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</si>
  <si>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</si>
  <si>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</si>
  <si>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</si>
  <si>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</si>
  <si>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</si>
  <si>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</si>
  <si>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</si>
  <si>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</si>
  <si>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</si>
  <si>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</si>
  <si>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</si>
  <si>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</si>
  <si>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</si>
  <si>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</si>
  <si>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</si>
  <si>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</si>
  <si>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</si>
  <si>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</si>
  <si>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</si>
  <si>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</si>
  <si>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</si>
  <si>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</si>
  <si>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</si>
  <si>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</si>
  <si>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</si>
  <si>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</si>
  <si>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</si>
  <si>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</si>
  <si>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</si>
  <si>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</si>
  <si>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</si>
  <si>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</si>
  <si>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</si>
  <si>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</si>
  <si>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</si>
  <si>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</si>
  <si>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</si>
  <si>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</si>
  <si>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</si>
  <si>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</si>
  <si>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</si>
  <si>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</si>
  <si>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</si>
  <si>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</si>
  <si>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</si>
  <si>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</si>
  <si>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</si>
  <si>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</si>
  <si>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</si>
  <si>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</si>
  <si>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</si>
  <si>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</si>
  <si>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</si>
  <si>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</si>
  <si>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</si>
  <si>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</si>
  <si>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</si>
  <si>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</si>
  <si>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</si>
  <si>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</si>
  <si>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</si>
  <si>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</si>
  <si>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</si>
  <si>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</si>
  <si>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</si>
  <si>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</si>
  <si>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</si>
  <si>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</si>
  <si>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</si>
  <si>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</si>
  <si>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</si>
  <si>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</si>
  <si>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</si>
  <si>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</si>
  <si>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</si>
  <si>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</si>
  <si>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</si>
  <si>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</si>
  <si>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</si>
  <si>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</si>
  <si>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</si>
  <si>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</si>
  <si>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</si>
  <si>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</si>
  <si>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</si>
  <si>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</si>
  <si>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</si>
  <si>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</si>
  <si>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</si>
  <si>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</si>
  <si>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</si>
  <si>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</si>
  <si>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</si>
  <si>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</si>
  <si>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</si>
  <si>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</si>
  <si>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</si>
  <si>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</si>
  <si>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</si>
  <si>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</si>
  <si>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</si>
  <si>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</si>
  <si>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</si>
  <si>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</si>
  <si>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</si>
  <si>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</si>
  <si>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</si>
  <si>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</si>
  <si>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</si>
  <si>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</si>
  <si>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</si>
  <si>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</si>
  <si>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</si>
  <si>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</si>
  <si>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</si>
  <si>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</si>
  <si>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</si>
  <si>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</si>
  <si>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</si>
  <si>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</si>
  <si>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</si>
  <si>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</si>
  <si>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</si>
  <si>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</si>
  <si>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</si>
  <si>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</si>
  <si>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</si>
  <si>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</si>
  <si>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</si>
  <si>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</si>
  <si>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</si>
  <si>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</si>
  <si>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</si>
  <si>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</si>
  <si>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</si>
  <si>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</si>
  <si>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</si>
  <si>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</si>
  <si>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</si>
  <si>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</si>
  <si>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</si>
  <si>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</si>
  <si>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</si>
  <si>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</si>
  <si>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</si>
  <si>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</si>
  <si>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</si>
  <si>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</si>
  <si>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</si>
  <si>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</si>
  <si>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</si>
  <si>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</si>
  <si>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</si>
  <si>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</si>
  <si>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</si>
  <si>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</si>
  <si>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</si>
  <si>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</si>
  <si>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</si>
  <si>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</si>
  <si>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</si>
  <si>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</si>
  <si>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</si>
  <si>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</si>
  <si>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</si>
  <si>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</si>
  <si>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</si>
  <si>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</si>
  <si>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</si>
  <si>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</si>
  <si>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</si>
  <si>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</si>
  <si>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</si>
  <si>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</si>
  <si>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</si>
  <si>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</si>
  <si>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</si>
  <si>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</si>
  <si>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</si>
  <si>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</si>
  <si>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</si>
  <si>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</si>
  <si>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</si>
  <si>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</si>
  <si>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</si>
  <si>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</si>
  <si>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</si>
  <si>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</si>
  <si>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</si>
  <si>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</si>
  <si>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</si>
  <si>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</si>
  <si>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</si>
  <si>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</si>
  <si>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</si>
  <si>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</si>
  <si>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</si>
  <si>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</si>
  <si>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</si>
  <si>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</si>
  <si>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</si>
  <si>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</si>
  <si>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</si>
  <si>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</si>
  <si>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</si>
  <si>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</si>
  <si>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</si>
  <si>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</si>
  <si>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</si>
  <si>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</si>
  <si>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</si>
  <si>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</si>
  <si>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</si>
  <si>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</si>
  <si>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</si>
  <si>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</si>
  <si>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</si>
  <si>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</si>
  <si>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</si>
  <si>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</si>
  <si>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</si>
  <si>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</si>
  <si>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</si>
  <si>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</si>
  <si>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</si>
  <si>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</si>
  <si>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</si>
  <si>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</si>
  <si>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</si>
  <si>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</si>
  <si>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</si>
  <si>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</si>
  <si>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</si>
  <si>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</si>
  <si>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</si>
  <si>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</si>
  <si>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</si>
  <si>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</si>
  <si>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</si>
  <si>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</si>
  <si>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</si>
  <si>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</si>
  <si>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</si>
  <si>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</si>
  <si>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</si>
  <si>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</si>
  <si>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</si>
  <si>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</si>
  <si>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</si>
  <si>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</si>
  <si>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</si>
  <si>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</si>
  <si>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</si>
  <si>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</si>
  <si>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</si>
  <si>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</si>
  <si>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</si>
  <si>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</si>
  <si>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</si>
  <si>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</si>
  <si>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</si>
  <si>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</si>
  <si>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</si>
  <si>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</si>
  <si>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</si>
  <si>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</si>
  <si>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</si>
  <si>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</si>
  <si>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</si>
  <si>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</si>
  <si>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</si>
  <si>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</si>
  <si>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</si>
  <si>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</si>
  <si>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</si>
  <si>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</si>
  <si>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</si>
  <si>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</si>
  <si>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</si>
  <si>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</si>
  <si>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</si>
  <si>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</si>
  <si>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</si>
  <si>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</si>
  <si>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</si>
  <si>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</si>
  <si>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</si>
  <si>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</si>
  <si>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</si>
  <si>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</si>
  <si>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</si>
  <si>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</si>
  <si>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</si>
  <si>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</si>
  <si>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</si>
  <si>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</si>
  <si>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</si>
  <si>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</si>
  <si>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</si>
  <si>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</si>
  <si>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</si>
  <si>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</si>
  <si>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</si>
  <si>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</si>
  <si>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</si>
  <si>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</si>
  <si>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</si>
  <si>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</si>
  <si>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</si>
  <si>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</si>
  <si>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</si>
  <si>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</si>
  <si>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</si>
  <si>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</si>
  <si>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</si>
  <si>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</si>
  <si>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</si>
  <si>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</si>
  <si>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</si>
  <si>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</si>
  <si>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</si>
  <si>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</si>
  <si>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</si>
  <si>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</si>
  <si>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</si>
  <si>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</si>
  <si>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</si>
  <si>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</si>
  <si>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</si>
  <si>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</si>
  <si>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</si>
  <si>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</si>
  <si>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</si>
  <si>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</si>
  <si>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</si>
  <si>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</si>
  <si>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</si>
  <si>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</si>
  <si>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</si>
  <si>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</si>
  <si>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</si>
  <si>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</si>
  <si>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</si>
  <si>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</si>
  <si>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</si>
  <si>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</si>
  <si>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</si>
  <si>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</si>
  <si>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</si>
  <si>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</si>
  <si>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</si>
  <si>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</si>
  <si>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</si>
  <si>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</si>
  <si>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</si>
  <si>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</si>
  <si>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</si>
  <si>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</si>
  <si>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</si>
  <si>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</si>
  <si>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</si>
  <si>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</si>
  <si>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</si>
  <si>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</si>
  <si>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</si>
  <si>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</si>
  <si>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</si>
  <si>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</si>
  <si>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</si>
  <si>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</si>
  <si>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</si>
  <si>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</si>
  <si>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</si>
  <si>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</si>
  <si>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</si>
  <si>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</si>
  <si>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</si>
  <si>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</si>
  <si>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</si>
  <si>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</si>
  <si>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</si>
  <si>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</si>
  <si>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</si>
  <si>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</si>
  <si>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</si>
  <si>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</si>
  <si>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</si>
  <si>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</si>
  <si>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</si>
  <si>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</si>
  <si>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</si>
  <si>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</si>
  <si>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</si>
  <si>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</si>
  <si>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</si>
  <si>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</si>
  <si>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</si>
  <si>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</si>
  <si>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</si>
  <si>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</si>
  <si>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</si>
  <si>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</si>
  <si>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</si>
  <si>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</si>
  <si>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</si>
  <si>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</si>
  <si>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</si>
  <si>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</si>
  <si>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</si>
  <si>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</si>
  <si>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</si>
  <si>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</si>
  <si>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</si>
  <si>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</si>
  <si>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</si>
  <si>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</si>
  <si>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</si>
  <si>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</si>
  <si>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</si>
  <si>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</si>
  <si>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</si>
  <si>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</si>
  <si>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</si>
  <si>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</si>
  <si>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</si>
  <si>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</si>
  <si>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</si>
  <si>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</si>
  <si>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</si>
  <si>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</si>
  <si>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</si>
  <si>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</si>
  <si>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</si>
  <si>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</si>
  <si>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</si>
  <si>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</si>
  <si>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</si>
  <si>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</si>
  <si>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</si>
  <si>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</si>
  <si>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</si>
  <si>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</si>
  <si>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</si>
  <si>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</si>
  <si>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</si>
  <si>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</si>
  <si>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</si>
  <si>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</si>
  <si>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</si>
  <si>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</si>
  <si>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</si>
  <si>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</si>
  <si>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</si>
  <si>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</si>
  <si>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</si>
  <si>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</si>
  <si>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</si>
  <si>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</si>
  <si>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</si>
  <si>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</si>
  <si>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</si>
  <si>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</si>
  <si>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</si>
  <si>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</si>
  <si>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</si>
  <si>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</si>
  <si>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</si>
  <si>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</si>
  <si>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</si>
  <si>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</si>
  <si>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</si>
  <si>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</si>
  <si>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</si>
  <si>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</si>
  <si>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</si>
  <si>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</si>
  <si>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</si>
  <si>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</si>
  <si>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</si>
  <si>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</si>
  <si>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</si>
  <si>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</si>
  <si>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</si>
  <si>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</si>
  <si>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</si>
  <si>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</si>
  <si>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</si>
  <si>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</si>
  <si>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</si>
  <si>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</si>
  <si>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</si>
  <si>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</si>
  <si>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</si>
  <si>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</si>
  <si>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</si>
  <si>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</si>
  <si>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</si>
  <si>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</si>
  <si>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</si>
  <si>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</si>
  <si>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</si>
  <si>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</si>
  <si>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</si>
  <si>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</si>
  <si>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</si>
  <si>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</si>
  <si>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</si>
  <si>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</si>
  <si>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</si>
  <si>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</si>
  <si>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</si>
  <si>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</si>
  <si>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</si>
  <si>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</si>
  <si>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</si>
  <si>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</si>
  <si>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</si>
  <si>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</si>
  <si>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</si>
  <si>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</si>
  <si>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</si>
  <si>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</si>
  <si>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</si>
  <si>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</si>
  <si>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</si>
  <si>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</si>
  <si>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</si>
  <si>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</si>
  <si>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</si>
  <si>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</si>
  <si>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</si>
  <si>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</si>
  <si>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</si>
  <si>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</si>
  <si>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</si>
  <si>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</si>
  <si>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</si>
  <si>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</si>
  <si>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</si>
  <si>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</si>
  <si>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</si>
  <si>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</si>
  <si>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</si>
  <si>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</si>
  <si>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</si>
  <si>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</si>
  <si>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</si>
  <si>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</si>
  <si>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</si>
  <si>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</si>
  <si>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</si>
  <si>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</si>
  <si>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</si>
  <si>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</si>
  <si>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</si>
  <si>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</si>
  <si>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</si>
  <si>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</si>
  <si>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</si>
  <si>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</si>
  <si>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</si>
  <si>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</si>
  <si>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</si>
  <si>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</si>
  <si>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</si>
  <si>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</si>
  <si>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</si>
  <si>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</si>
  <si>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</si>
  <si>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</si>
  <si>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</si>
  <si>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</si>
  <si>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</si>
  <si>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</si>
  <si>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</si>
  <si>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</si>
  <si>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</si>
  <si>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</si>
  <si>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</si>
  <si>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</si>
  <si>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</si>
  <si>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</si>
  <si>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</si>
  <si>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</si>
  <si>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</si>
  <si>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</si>
  <si>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</si>
  <si>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</si>
  <si>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</si>
  <si>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</si>
  <si>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</si>
  <si>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</si>
  <si>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</si>
  <si>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</si>
  <si>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</si>
  <si>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</si>
  <si>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</si>
  <si>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</si>
  <si>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</si>
  <si>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</si>
  <si>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</si>
  <si>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</si>
  <si>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</si>
  <si>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</si>
  <si>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</si>
  <si>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</si>
  <si>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</si>
  <si>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</si>
  <si>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</si>
  <si>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</si>
  <si>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</si>
  <si>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</si>
  <si>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</si>
  <si>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</si>
  <si>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</si>
  <si>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</si>
  <si>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</si>
  <si>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</si>
  <si>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</si>
  <si>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</si>
  <si>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</si>
  <si>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</si>
  <si>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</si>
  <si>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</si>
  <si>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</si>
  <si>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</si>
  <si>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</si>
  <si>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</si>
  <si>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</si>
  <si>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</si>
  <si>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</si>
  <si>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</si>
  <si>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</si>
  <si>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</si>
  <si>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</si>
  <si>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</si>
  <si>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</si>
  <si>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</si>
  <si>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</si>
  <si>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</si>
  <si>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</si>
  <si>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</si>
  <si>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</si>
  <si>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</si>
  <si>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</si>
  <si>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</si>
  <si>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</si>
  <si>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</si>
  <si>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</si>
  <si>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</si>
  <si>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</si>
  <si>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</si>
  <si>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</si>
  <si>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</si>
  <si>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</si>
  <si>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</si>
  <si>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</si>
  <si>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</si>
  <si>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</si>
  <si>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</si>
  <si>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</si>
  <si>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</si>
  <si>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</si>
  <si>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</si>
  <si>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</si>
  <si>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</si>
  <si>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</si>
  <si>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</si>
  <si>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</si>
  <si>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</si>
  <si>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</si>
  <si>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</si>
  <si>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</si>
  <si>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</si>
  <si>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</si>
  <si>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</si>
  <si>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</si>
  <si>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</si>
  <si>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</si>
  <si>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</si>
  <si>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</si>
  <si>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</si>
  <si>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</si>
  <si>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</si>
  <si>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</si>
  <si>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</si>
  <si>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</si>
  <si>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</si>
  <si>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</si>
  <si>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</si>
  <si>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</si>
  <si>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</si>
  <si>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</si>
  <si>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</si>
  <si>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</si>
  <si>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</si>
  <si>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</si>
  <si>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</si>
  <si>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</si>
  <si>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</si>
  <si>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</si>
  <si>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</si>
  <si>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</si>
  <si>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</si>
  <si>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</si>
  <si>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</si>
  <si>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</si>
  <si>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</si>
  <si>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</si>
  <si>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</si>
  <si>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</si>
  <si>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</si>
  <si>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</si>
  <si>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</si>
  <si>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</si>
  <si>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</si>
  <si>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</si>
  <si>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</si>
  <si>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</si>
  <si>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</si>
  <si>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</si>
  <si>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</si>
  <si>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</si>
  <si>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</si>
  <si>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</si>
  <si>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</si>
  <si>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</si>
  <si>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</si>
  <si>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</si>
  <si>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</si>
  <si>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</si>
  <si>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</si>
  <si>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</si>
  <si>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</si>
  <si>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</si>
  <si>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</si>
  <si>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</si>
  <si>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</si>
  <si>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</si>
  <si>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</si>
  <si>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</si>
  <si>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</si>
  <si>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</si>
  <si>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</si>
  <si>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</si>
  <si>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</si>
  <si>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</si>
  <si>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</si>
  <si>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</si>
  <si>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</si>
  <si>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</si>
  <si>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</si>
  <si>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</si>
  <si>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</si>
  <si>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</si>
  <si>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</si>
  <si>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</si>
  <si>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</si>
  <si>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</si>
  <si>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</si>
  <si>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</si>
  <si>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</si>
  <si>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</si>
  <si>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</si>
  <si>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</si>
  <si>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</si>
  <si>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</si>
  <si>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</si>
  <si>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</si>
  <si>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</si>
  <si>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</si>
  <si>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</si>
  <si>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</si>
  <si>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</si>
  <si>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</si>
  <si>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</si>
  <si>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</si>
  <si>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</si>
  <si>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</si>
  <si>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</si>
  <si>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</si>
  <si>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</si>
  <si>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</si>
  <si>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</si>
  <si>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</si>
  <si>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</si>
  <si>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</si>
  <si>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</si>
  <si>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</si>
  <si>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</si>
  <si>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</si>
  <si>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</si>
  <si>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</si>
  <si>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</si>
  <si>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</si>
  <si>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</si>
  <si>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</si>
  <si>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</si>
  <si>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</si>
  <si>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</si>
  <si>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</si>
  <si>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</si>
  <si>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</si>
  <si>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</si>
  <si>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</si>
  <si>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</si>
  <si>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</si>
  <si>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</si>
  <si>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</si>
  <si>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</si>
  <si>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</si>
  <si>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</si>
  <si>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</si>
  <si>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</si>
  <si>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</si>
  <si>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</si>
  <si>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</si>
  <si>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</si>
  <si>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</si>
  <si>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</si>
  <si>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</si>
  <si>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</si>
  <si>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</si>
  <si>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</si>
  <si>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</si>
  <si>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</si>
  <si>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</si>
  <si>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</si>
  <si>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</si>
  <si>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</si>
  <si>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</si>
  <si>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</si>
  <si>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</si>
  <si>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</si>
  <si>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</si>
  <si>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</si>
  <si>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</si>
  <si>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</si>
  <si>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</si>
  <si>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</si>
  <si>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</si>
  <si>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</si>
  <si>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</si>
  <si>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</si>
  <si>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</si>
  <si>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</si>
  <si>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</si>
  <si>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</si>
  <si>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</si>
  <si>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</si>
  <si>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</si>
  <si>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</si>
  <si>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</si>
  <si>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</si>
  <si>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</si>
  <si>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</si>
  <si>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</si>
  <si>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</si>
  <si>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</si>
  <si>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</si>
  <si>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</si>
  <si>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</si>
  <si>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</si>
  <si>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</si>
  <si>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</si>
  <si>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</si>
  <si>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</si>
  <si>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</si>
  <si>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</si>
  <si>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</si>
  <si>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</si>
  <si>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</si>
  <si>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</si>
  <si>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</si>
  <si>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</si>
  <si>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</si>
  <si>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</si>
  <si>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</si>
  <si>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</si>
  <si>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</si>
  <si>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</si>
  <si>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</si>
  <si>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</si>
  <si>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</si>
  <si>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</si>
  <si>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</si>
  <si>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</si>
  <si>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</si>
  <si>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</si>
  <si>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</si>
  <si>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</si>
  <si>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</si>
  <si>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</si>
  <si>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</si>
  <si>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</si>
  <si>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</si>
  <si>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</si>
  <si>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</si>
  <si>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</si>
  <si>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</si>
  <si>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</si>
  <si>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</si>
  <si>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</si>
  <si>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</si>
  <si>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</si>
  <si>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</si>
  <si>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</si>
  <si>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</si>
  <si>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</si>
  <si>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</si>
  <si>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</si>
  <si>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</si>
  <si>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</si>
  <si>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</si>
  <si>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</si>
  <si>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</si>
  <si>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</si>
  <si>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</si>
  <si>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</si>
  <si>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</si>
  <si>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</si>
  <si>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</si>
  <si>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</si>
  <si>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</si>
  <si>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</si>
  <si>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</si>
  <si>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</si>
  <si>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</si>
  <si>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</si>
  <si>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</si>
  <si>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</si>
  <si>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</si>
  <si>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</si>
  <si>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</si>
  <si>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</si>
  <si>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</si>
  <si>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</si>
  <si>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</si>
  <si>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</si>
  <si>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</si>
  <si>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</si>
  <si>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</si>
  <si>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</si>
  <si>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</si>
  <si>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</si>
  <si>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</si>
  <si>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</si>
  <si>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</si>
  <si>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</si>
  <si>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</si>
  <si>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</si>
  <si>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</si>
  <si>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</si>
  <si>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</si>
  <si>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</si>
  <si>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</si>
  <si>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</si>
  <si>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</si>
  <si>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</si>
  <si>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</si>
  <si>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</si>
  <si>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</si>
  <si>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</si>
  <si>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</si>
  <si>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</si>
  <si>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</si>
  <si>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</si>
  <si>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</si>
  <si>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</si>
  <si>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</si>
  <si>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</si>
  <si>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</si>
  <si>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</si>
  <si>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</si>
  <si>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</si>
  <si>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</si>
  <si>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</si>
  <si>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</si>
  <si>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</si>
  <si>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</si>
  <si>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</si>
  <si>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</si>
  <si>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</si>
  <si>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</si>
  <si>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</si>
  <si>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</si>
  <si>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</si>
  <si>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</si>
  <si>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</si>
  <si>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</si>
  <si>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</si>
  <si>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</si>
  <si>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</si>
  <si>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</si>
  <si>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</si>
  <si>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</si>
  <si>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</si>
  <si>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</si>
  <si>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</si>
  <si>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</si>
  <si>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</si>
  <si>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</si>
  <si>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</si>
  <si>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</si>
  <si>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</si>
  <si>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</si>
  <si>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</si>
  <si>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</si>
  <si>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</si>
  <si>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</si>
  <si>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</si>
  <si>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</si>
  <si>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</si>
  <si>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</si>
  <si>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</si>
  <si>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</si>
  <si>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</si>
  <si>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</si>
  <si>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</si>
  <si>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</si>
  <si>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</si>
  <si>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</si>
  <si>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</si>
  <si>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</si>
  <si>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</si>
  <si>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</si>
  <si>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</si>
  <si>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</si>
  <si>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</si>
  <si>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</si>
  <si>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</si>
  <si>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</si>
  <si>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</si>
  <si>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</si>
  <si>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</si>
  <si>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</si>
  <si>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</si>
  <si>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</si>
  <si>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</si>
  <si>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</si>
  <si>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</si>
  <si>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</si>
  <si>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</si>
  <si>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</si>
  <si>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</si>
  <si>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</si>
  <si>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</si>
  <si>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</si>
  <si>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</si>
  <si>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</si>
  <si>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</si>
  <si>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</si>
  <si>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</si>
  <si>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</si>
  <si>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</si>
  <si>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</si>
  <si>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</si>
  <si>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</si>
  <si>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</si>
  <si>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</si>
  <si>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</si>
  <si>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</si>
  <si>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</si>
  <si>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</si>
  <si>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</si>
  <si>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</si>
  <si>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</si>
  <si>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</si>
  <si>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</si>
  <si>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</si>
  <si>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</si>
  <si>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</si>
  <si>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</si>
  <si>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</si>
  <si>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</si>
  <si>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</si>
  <si>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</si>
  <si>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</si>
  <si>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</si>
  <si>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</si>
  <si>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</si>
  <si>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</si>
  <si>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</si>
  <si>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</si>
  <si>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</si>
  <si>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</si>
  <si>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</si>
  <si>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</si>
  <si>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</si>
  <si>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</si>
  <si>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</si>
  <si>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</si>
  <si>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</si>
  <si>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</si>
  <si>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</si>
  <si>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</si>
  <si>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</si>
  <si>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</si>
  <si>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</si>
  <si>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</si>
  <si>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</si>
  <si>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</si>
  <si>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</si>
  <si>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</si>
  <si>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</si>
  <si>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</si>
  <si>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</si>
  <si>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</si>
  <si>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</si>
  <si>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</si>
  <si>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</si>
  <si>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</si>
  <si>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</si>
  <si>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</si>
  <si>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</si>
  <si>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</si>
  <si>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</si>
  <si>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</si>
  <si>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</si>
  <si>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</si>
  <si>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</si>
  <si>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</si>
  <si>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</si>
  <si>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</si>
  <si>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</si>
  <si>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</si>
  <si>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</si>
  <si>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</si>
  <si>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</si>
  <si>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</si>
  <si>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</si>
  <si>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</si>
  <si>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</si>
  <si>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</si>
  <si>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</si>
  <si>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</si>
  <si>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</si>
  <si>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</si>
  <si>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</si>
  <si>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</si>
  <si>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</si>
  <si>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</si>
  <si>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</si>
  <si>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</si>
  <si>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</si>
  <si>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</si>
  <si>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</si>
  <si>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</si>
  <si>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</si>
  <si>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</si>
  <si>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</si>
  <si>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</si>
  <si>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</si>
  <si>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</si>
  <si>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</si>
  <si>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</si>
  <si>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</si>
  <si>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</si>
  <si>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</si>
  <si>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</si>
  <si>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</si>
  <si>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</si>
  <si>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</si>
  <si>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</si>
  <si>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</si>
  <si>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</si>
  <si>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</si>
  <si>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</si>
  <si>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</si>
  <si>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</si>
  <si>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</si>
  <si>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</si>
  <si>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</si>
  <si>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</si>
  <si>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</si>
  <si>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</si>
  <si>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</si>
  <si>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</si>
  <si>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</si>
  <si>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</si>
  <si>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</si>
  <si>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</si>
  <si>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</si>
  <si>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</si>
  <si>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</si>
  <si>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</si>
  <si>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</si>
  <si>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</si>
  <si>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</si>
  <si>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</si>
  <si>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</si>
  <si>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</si>
  <si>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</si>
  <si>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</si>
  <si>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</si>
  <si>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</si>
  <si>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</si>
  <si>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</si>
  <si>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</si>
  <si>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</si>
  <si>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</si>
  <si>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</si>
  <si>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</si>
  <si>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</si>
  <si>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</si>
  <si>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</si>
  <si>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</si>
  <si>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</si>
  <si>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</si>
  <si>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</si>
  <si>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</si>
  <si>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</si>
  <si>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</si>
  <si>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</si>
  <si>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</si>
  <si>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</si>
  <si>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</si>
  <si>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</si>
  <si>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</si>
  <si>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</si>
  <si>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</si>
  <si>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</si>
  <si>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</si>
  <si>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</si>
  <si>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</si>
  <si>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</si>
  <si>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</si>
  <si>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</si>
  <si>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</si>
  <si>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</si>
  <si>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</si>
  <si>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</si>
  <si>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</si>
  <si>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</si>
  <si>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</si>
  <si>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</si>
  <si>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</si>
  <si>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</si>
  <si>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</si>
  <si>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</si>
  <si>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</si>
  <si>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</si>
  <si>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</si>
  <si>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</si>
  <si>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</si>
  <si>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</si>
  <si>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</si>
  <si>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</si>
  <si>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</si>
  <si>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</si>
  <si>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</si>
  <si>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</si>
  <si>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</si>
  <si>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</si>
  <si>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</si>
  <si>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</si>
  <si>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</si>
  <si>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</si>
  <si>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</si>
  <si>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</si>
  <si>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</si>
  <si>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</si>
  <si>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</si>
  <si>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</si>
  <si>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</si>
  <si>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</si>
  <si>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</si>
  <si>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</si>
  <si>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</si>
  <si>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</si>
  <si>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</si>
  <si>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</si>
  <si>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</si>
  <si>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</si>
  <si>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</si>
  <si>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</si>
  <si>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</si>
  <si>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</si>
  <si>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</si>
  <si>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</si>
  <si>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</si>
  <si>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</si>
  <si>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</si>
  <si>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</si>
  <si>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</si>
  <si>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</si>
  <si>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</si>
  <si>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</si>
  <si>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</si>
  <si>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</si>
  <si>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</si>
  <si>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</si>
  <si>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</si>
  <si>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</si>
  <si>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</si>
  <si>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</si>
  <si>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</si>
  <si>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</si>
  <si>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</si>
  <si>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</si>
  <si>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</si>
  <si>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</si>
  <si>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</si>
  <si>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</si>
  <si>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</si>
  <si>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</si>
  <si>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</si>
  <si>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</si>
  <si>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</si>
  <si>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</si>
  <si>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</si>
  <si>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</si>
  <si>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</si>
  <si>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</si>
  <si>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</si>
  <si>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</si>
  <si>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</si>
  <si>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</si>
  <si>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</si>
  <si>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</si>
  <si>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</si>
  <si>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</si>
  <si>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</si>
  <si>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</si>
  <si>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</si>
  <si>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</si>
  <si>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</si>
  <si>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</si>
  <si>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</si>
  <si>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</si>
  <si>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</si>
  <si>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</si>
  <si>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</si>
  <si>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</si>
  <si>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</si>
  <si>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</si>
  <si>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</si>
  <si>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</si>
  <si>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</si>
  <si>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</si>
  <si>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</si>
  <si>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</si>
  <si>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</si>
  <si>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</si>
  <si>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</si>
  <si>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</si>
  <si>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</si>
  <si>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</si>
  <si>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</si>
  <si>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</si>
  <si>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</si>
  <si>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</si>
  <si>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</si>
  <si>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</si>
  <si>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</si>
  <si>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</si>
  <si>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</si>
  <si>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</si>
  <si>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</si>
  <si>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</si>
  <si>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</si>
  <si>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</si>
  <si>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</si>
  <si>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</si>
  <si>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</si>
  <si>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</si>
  <si>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</si>
  <si>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</si>
  <si>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</si>
  <si>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</si>
  <si>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</si>
  <si>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</si>
  <si>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</si>
  <si>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</si>
  <si>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</si>
  <si>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</si>
  <si>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</si>
  <si>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</si>
  <si>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</si>
  <si>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</si>
  <si>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</si>
  <si>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</si>
  <si>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</si>
  <si>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</si>
  <si>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</si>
  <si>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</si>
  <si>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</si>
  <si>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</si>
  <si>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</si>
  <si>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</si>
  <si>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</si>
  <si>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</si>
  <si>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</si>
  <si>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</si>
  <si>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</si>
  <si>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</si>
  <si>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</si>
  <si>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</si>
  <si>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</si>
  <si>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</si>
  <si>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</si>
  <si>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</si>
  <si>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</si>
  <si>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</si>
  <si>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</si>
  <si>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</si>
  <si>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</si>
  <si>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</si>
  <si>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</si>
  <si>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</si>
  <si>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</si>
  <si>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</si>
  <si>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</si>
  <si>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</si>
  <si>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</si>
  <si>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</si>
  <si>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</si>
  <si>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</si>
  <si>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</si>
  <si>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</si>
  <si>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</si>
  <si>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</si>
  <si>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</si>
  <si>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</si>
  <si>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</si>
  <si>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</si>
  <si>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</si>
  <si>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</si>
  <si>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</si>
  <si>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</si>
  <si>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</si>
  <si>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</si>
  <si>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</si>
  <si>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</si>
  <si>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</si>
  <si>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</si>
  <si>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</si>
  <si>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</si>
  <si>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</si>
  <si>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</si>
  <si>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</si>
  <si>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</si>
  <si>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</si>
  <si>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</si>
  <si>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</si>
  <si>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</si>
  <si>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</si>
  <si>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</si>
  <si>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</si>
  <si>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</si>
  <si>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</si>
  <si>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</si>
  <si>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</si>
  <si>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</si>
  <si>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</si>
  <si>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</si>
  <si>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</si>
  <si>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</si>
  <si>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</si>
  <si>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</si>
  <si>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</si>
  <si>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</si>
  <si>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</si>
  <si>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</si>
  <si>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</si>
  <si>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</si>
  <si>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</si>
  <si>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</si>
  <si>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</si>
  <si>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</si>
  <si>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</si>
  <si>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</si>
  <si>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</si>
  <si>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</si>
  <si>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</si>
  <si>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</si>
  <si>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</si>
  <si>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</si>
  <si>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</si>
  <si>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</si>
  <si>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</si>
  <si>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</si>
  <si>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</si>
  <si>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</si>
  <si>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</si>
  <si>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</si>
  <si>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</si>
  <si>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</si>
  <si>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</si>
  <si>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</si>
  <si>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</si>
  <si>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</si>
  <si>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</si>
  <si>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</si>
  <si>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</si>
  <si>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</si>
  <si>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</si>
  <si>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</si>
  <si>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</si>
  <si>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</si>
  <si>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</si>
  <si>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</si>
  <si>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</si>
  <si>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</si>
  <si>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</si>
  <si>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</si>
  <si>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</si>
  <si>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</si>
  <si>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</si>
  <si>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</si>
  <si>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</si>
  <si>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</si>
  <si>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</si>
  <si>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</si>
  <si>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</si>
  <si>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</si>
  <si>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</si>
  <si>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</si>
  <si>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</si>
  <si>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</si>
  <si>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</si>
  <si>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</si>
  <si>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</si>
  <si>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</si>
  <si>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</si>
  <si>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</si>
  <si>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</si>
  <si>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</si>
  <si>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</si>
  <si>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</si>
  <si>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</si>
  <si>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</si>
  <si>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</si>
  <si>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</si>
  <si>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</si>
  <si>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</si>
  <si>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</si>
  <si>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</si>
  <si>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</si>
  <si>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</si>
  <si>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</si>
  <si>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</si>
  <si>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</si>
  <si>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</si>
  <si>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</si>
  <si>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</si>
  <si>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</si>
  <si>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</si>
  <si>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</si>
  <si>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</si>
  <si>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</si>
  <si>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</si>
  <si>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</si>
  <si>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</si>
  <si>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</si>
  <si>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</si>
  <si>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</si>
  <si>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</si>
  <si>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</si>
  <si>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</si>
  <si>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</si>
  <si>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</si>
  <si>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</si>
  <si>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</si>
  <si>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</si>
  <si>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</si>
  <si>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</si>
  <si>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</si>
  <si>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</si>
  <si>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</si>
  <si>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</si>
  <si>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</si>
  <si>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</si>
  <si>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</si>
  <si>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</si>
  <si>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</si>
  <si>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</si>
  <si>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</si>
  <si>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</si>
  <si>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</si>
  <si>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</si>
  <si>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</si>
  <si>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</si>
  <si>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</si>
  <si>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</si>
  <si>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</si>
  <si>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</si>
  <si>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</si>
  <si>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</si>
  <si>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</si>
  <si>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</si>
  <si>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</si>
  <si>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</si>
  <si>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</si>
  <si>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</si>
  <si>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</si>
  <si>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</si>
  <si>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</si>
  <si>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</si>
  <si>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</si>
  <si>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</si>
  <si>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</si>
  <si>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</si>
  <si>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</si>
  <si>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</si>
  <si>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</si>
  <si>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</si>
  <si>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</si>
  <si>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</si>
  <si>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</si>
  <si>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</si>
  <si>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</si>
  <si>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</si>
  <si>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</si>
  <si>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</si>
  <si>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</si>
  <si>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</si>
  <si>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</si>
  <si>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</si>
  <si>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</si>
  <si>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</si>
  <si>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</si>
  <si>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</si>
  <si>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</si>
  <si>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</si>
  <si>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</si>
  <si>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</si>
  <si>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</si>
  <si>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</si>
  <si>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</si>
  <si>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</si>
  <si>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</si>
  <si>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</si>
  <si>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</si>
  <si>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</si>
  <si>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</si>
  <si>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</si>
  <si>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</si>
  <si>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</si>
  <si>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</si>
  <si>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</si>
  <si>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</si>
  <si>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</si>
  <si>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</si>
  <si>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</si>
  <si>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</si>
  <si>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</si>
  <si>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</si>
  <si>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</si>
  <si>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</si>
  <si>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</si>
  <si>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</si>
  <si>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</si>
  <si>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</si>
  <si>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</si>
  <si>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</si>
  <si>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</si>
  <si>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</si>
  <si>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</si>
  <si>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</si>
  <si>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</si>
  <si>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</si>
  <si>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</si>
  <si>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</si>
  <si>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</si>
  <si>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</si>
  <si>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</si>
  <si>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</si>
  <si>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</si>
  <si>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</si>
  <si>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</si>
  <si>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</si>
  <si>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</si>
  <si>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</si>
  <si>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</si>
  <si>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</si>
  <si>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</si>
  <si>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</si>
  <si>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</si>
  <si>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</si>
  <si>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</si>
  <si>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</si>
  <si>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</si>
  <si>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</si>
  <si>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</si>
  <si>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</si>
  <si>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</si>
  <si>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</si>
  <si>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</si>
  <si>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</si>
  <si>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</si>
  <si>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</si>
  <si>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</si>
  <si>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</si>
  <si>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</si>
  <si>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</si>
  <si>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</si>
  <si>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</si>
  <si>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</si>
  <si>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</si>
  <si>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</si>
  <si>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</si>
  <si>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</si>
  <si>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</si>
  <si>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</si>
  <si>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</si>
  <si>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</si>
  <si>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</si>
  <si>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</si>
  <si>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</si>
  <si>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</si>
  <si>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</si>
  <si>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</si>
  <si>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</si>
  <si>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</si>
  <si>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</si>
  <si>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</si>
  <si>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</si>
  <si>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</si>
  <si>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</si>
  <si>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</si>
  <si>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</si>
  <si>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</si>
  <si>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</si>
  <si>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</si>
  <si>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</si>
  <si>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</si>
  <si>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</si>
  <si>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</si>
  <si>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</si>
  <si>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</si>
  <si>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</si>
  <si>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</si>
  <si>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</si>
  <si>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</si>
  <si>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</si>
  <si>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</si>
  <si>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</si>
  <si>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</si>
  <si>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</si>
  <si>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</si>
  <si>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</si>
  <si>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</si>
  <si>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</si>
  <si>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</si>
  <si>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</si>
  <si>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</si>
  <si>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</si>
  <si>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</si>
  <si>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</si>
  <si>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</si>
  <si>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</si>
  <si>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</si>
  <si>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</si>
  <si>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</si>
  <si>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</si>
  <si>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</si>
  <si>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</si>
  <si>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</si>
  <si>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</si>
  <si>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</si>
  <si>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</si>
  <si>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</si>
  <si>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</si>
  <si>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</si>
  <si>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</si>
  <si>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</si>
  <si>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</si>
  <si>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</si>
  <si>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</si>
  <si>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</si>
  <si>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</si>
  <si>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</si>
  <si>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</si>
  <si>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</si>
  <si>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</si>
  <si>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</si>
  <si>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</si>
  <si>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</si>
  <si>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</si>
  <si>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</si>
  <si>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</si>
  <si>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</si>
  <si>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</si>
  <si>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</si>
  <si>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</si>
  <si>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</si>
  <si>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</si>
  <si>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</si>
  <si>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</si>
  <si>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</si>
  <si>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</si>
  <si>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</si>
  <si>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</si>
  <si>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</si>
  <si>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</si>
  <si>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</si>
  <si>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</si>
  <si>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</si>
  <si>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</si>
  <si>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</si>
  <si>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</si>
  <si>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</si>
  <si>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</si>
  <si>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</si>
  <si>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</si>
  <si>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</si>
  <si>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</si>
  <si>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</si>
  <si>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</si>
  <si>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</si>
  <si>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</si>
  <si>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</si>
  <si>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</si>
  <si>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</si>
  <si>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</si>
  <si>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</si>
  <si>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</si>
  <si>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</si>
  <si>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</si>
  <si>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</si>
  <si>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</si>
  <si>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</si>
  <si>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</si>
  <si>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</si>
  <si>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</si>
  <si>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</si>
  <si>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</si>
  <si>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</si>
  <si>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</si>
  <si>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</si>
  <si>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</si>
  <si>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</si>
  <si>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</si>
  <si>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</si>
  <si>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</si>
  <si>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</si>
  <si>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</si>
  <si>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</si>
  <si>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</si>
  <si>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</si>
  <si>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</si>
  <si>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</si>
  <si>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</si>
  <si>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</si>
  <si>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</si>
  <si>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</si>
  <si>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</si>
  <si>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</si>
  <si>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</si>
  <si>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</si>
  <si>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</si>
  <si>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</si>
  <si>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</si>
  <si>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</si>
  <si>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</si>
  <si>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</si>
  <si>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</si>
  <si>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</si>
  <si>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</si>
  <si>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</si>
  <si>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</si>
  <si>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</si>
  <si>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</si>
  <si>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</si>
  <si>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</si>
  <si>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</si>
  <si>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</si>
  <si>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</si>
  <si>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</si>
  <si>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</si>
  <si>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</si>
  <si>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</si>
  <si>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</si>
  <si>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</si>
  <si>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</si>
  <si>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</si>
  <si>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</si>
  <si>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</si>
  <si>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</si>
  <si>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</si>
  <si>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</si>
  <si>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</si>
  <si>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</si>
  <si>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</si>
  <si>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</si>
  <si>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</si>
  <si>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</si>
  <si>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</si>
  <si>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</si>
  <si>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</si>
  <si>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</si>
  <si>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</si>
  <si>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</si>
  <si>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</si>
  <si>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</si>
  <si>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</si>
  <si>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</si>
  <si>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</si>
  <si>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</si>
  <si>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</si>
  <si>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</si>
  <si>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</si>
  <si>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</si>
  <si>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</si>
  <si>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</si>
  <si>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</si>
  <si>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</si>
  <si>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</si>
  <si>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</si>
  <si>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</si>
  <si>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</si>
  <si>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</si>
  <si>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</si>
  <si>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</si>
  <si>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</si>
  <si>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</si>
  <si>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</si>
  <si>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</si>
  <si>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</si>
  <si>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</si>
  <si>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</si>
  <si>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</si>
  <si>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</si>
  <si>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</si>
  <si>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</si>
  <si>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</si>
  <si>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</si>
  <si>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</si>
  <si>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</si>
  <si>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</si>
  <si>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</si>
  <si>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</si>
  <si>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</si>
  <si>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</si>
  <si>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</si>
  <si>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</si>
  <si>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</si>
  <si>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</si>
  <si>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</si>
  <si>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</si>
  <si>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</si>
  <si>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</si>
  <si>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</si>
  <si>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</si>
  <si>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</si>
  <si>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</si>
  <si>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</si>
  <si>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</si>
  <si>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</si>
  <si>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</si>
  <si>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</si>
  <si>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</si>
  <si>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</si>
  <si>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</si>
  <si>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</si>
  <si>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</si>
  <si>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</si>
  <si>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</si>
  <si>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</si>
  <si>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</si>
  <si>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</si>
  <si>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</si>
  <si>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</si>
  <si>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</si>
  <si>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</si>
  <si>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</si>
  <si>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</si>
  <si>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</si>
  <si>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</si>
  <si>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</si>
  <si>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</si>
  <si>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</si>
  <si>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</si>
  <si>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</si>
  <si>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</si>
  <si>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</si>
  <si>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</si>
  <si>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</si>
  <si>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</si>
  <si>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</si>
  <si>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</si>
  <si>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</si>
  <si>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</si>
  <si>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</si>
  <si>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</si>
  <si>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</si>
  <si>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</si>
  <si>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</si>
  <si>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</si>
  <si>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</si>
  <si>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</si>
  <si>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</si>
  <si>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</si>
  <si>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</si>
  <si>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</si>
  <si>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</si>
  <si>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</si>
  <si>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</si>
  <si>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</si>
  <si>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</si>
  <si>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</si>
  <si>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</si>
  <si>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</si>
  <si>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</si>
  <si>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</si>
  <si>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</si>
  <si>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</si>
  <si>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</si>
  <si>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</si>
  <si>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</si>
  <si>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</si>
  <si>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</si>
  <si>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</si>
  <si>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</si>
  <si>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</si>
  <si>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</si>
  <si>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</si>
  <si>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</si>
  <si>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</si>
  <si>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</si>
  <si>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</si>
  <si>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</si>
  <si>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</si>
  <si>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</si>
  <si>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</si>
  <si>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</si>
  <si>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</si>
  <si>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</si>
  <si>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</si>
  <si>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</si>
  <si>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</si>
  <si>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</si>
  <si>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</si>
  <si>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</si>
  <si>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</si>
  <si>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</si>
  <si>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</si>
  <si>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</si>
  <si>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</si>
  <si>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</si>
  <si>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</si>
  <si>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</si>
  <si>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</si>
  <si>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</si>
  <si>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</si>
  <si>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</si>
  <si>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</si>
  <si>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</si>
  <si>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</si>
  <si>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</si>
  <si>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</si>
  <si>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</si>
  <si>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</si>
  <si>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</si>
  <si>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</si>
  <si>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</si>
  <si>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</si>
  <si>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</si>
  <si>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</si>
  <si>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</si>
  <si>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</si>
  <si>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</si>
  <si>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</si>
  <si>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</si>
  <si>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</si>
  <si>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</si>
  <si>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</si>
  <si>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</si>
  <si>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</si>
  <si>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</si>
  <si>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</si>
  <si>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</si>
  <si>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</si>
  <si>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</si>
  <si>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</si>
  <si>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</si>
  <si>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</si>
  <si>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</si>
  <si>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</si>
  <si>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</si>
  <si>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</si>
  <si>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</si>
  <si>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</si>
  <si>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</si>
  <si>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</si>
  <si>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</si>
  <si>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</si>
  <si>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</si>
  <si>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</si>
  <si>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</si>
  <si>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</si>
  <si>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</si>
  <si>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</si>
  <si>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</si>
  <si>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</si>
  <si>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</si>
  <si>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</si>
  <si>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</si>
  <si>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</si>
  <si>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</si>
  <si>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</si>
  <si>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</si>
  <si>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</si>
  <si>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</si>
  <si>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</si>
  <si>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</si>
  <si>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</si>
  <si>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</si>
  <si>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</si>
  <si>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</si>
  <si>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</si>
  <si>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</si>
  <si>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</si>
  <si>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</si>
  <si>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</si>
  <si>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</si>
  <si>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</si>
  <si>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</si>
  <si>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</si>
  <si>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</si>
  <si>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</si>
  <si>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</si>
  <si>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</si>
  <si>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</si>
  <si>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</si>
  <si>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</si>
  <si>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</si>
  <si>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</si>
  <si>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</si>
  <si>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</si>
  <si>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</si>
  <si>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</si>
  <si>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</si>
  <si>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</si>
  <si>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</si>
  <si>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</si>
  <si>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</si>
  <si>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</si>
  <si>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</si>
  <si>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</si>
  <si>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</si>
  <si>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</si>
  <si>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</si>
  <si>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</si>
  <si>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</si>
  <si>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</si>
  <si>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</si>
  <si>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</si>
  <si>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</si>
  <si>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</si>
  <si>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</si>
  <si>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</si>
  <si>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</si>
  <si>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</si>
  <si>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</si>
  <si>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</si>
  <si>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</si>
  <si>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</si>
  <si>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</si>
  <si>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</si>
  <si>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</si>
  <si>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</si>
  <si>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</si>
  <si>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</si>
  <si>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</si>
  <si>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</si>
  <si>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</si>
  <si>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</si>
  <si>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</si>
  <si>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</si>
  <si>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</si>
  <si>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</si>
  <si>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</si>
  <si>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</si>
  <si>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</si>
  <si>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</si>
  <si>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</si>
  <si>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</si>
  <si>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</si>
  <si>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</si>
  <si>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</si>
  <si>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</si>
  <si>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</si>
  <si>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</si>
  <si>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</si>
  <si>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</si>
  <si>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</si>
  <si>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</si>
  <si>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</si>
  <si>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</si>
  <si>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</si>
  <si>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</si>
  <si>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</si>
  <si>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</si>
  <si>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</si>
  <si>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</si>
  <si>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</si>
  <si>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</si>
  <si>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</si>
  <si>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</si>
  <si>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</si>
  <si>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</si>
  <si>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</si>
  <si>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</si>
  <si>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</si>
  <si>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</si>
  <si>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</si>
  <si>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</si>
  <si>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</si>
  <si>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</si>
  <si>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</si>
  <si>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</si>
  <si>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</si>
  <si>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</si>
  <si>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</si>
  <si>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</si>
  <si>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</si>
  <si>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</si>
  <si>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</si>
  <si>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</si>
  <si>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</si>
  <si>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</si>
  <si>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</si>
  <si>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</si>
  <si>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</si>
  <si>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</si>
  <si>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</si>
  <si>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</si>
  <si>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</si>
  <si>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</si>
  <si>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</si>
  <si>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</si>
  <si>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</si>
  <si>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</si>
  <si>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</si>
  <si>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</si>
  <si>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</si>
  <si>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</si>
  <si>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</si>
  <si>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</si>
  <si>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</si>
  <si>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</si>
  <si>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</si>
  <si>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</si>
  <si>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</si>
  <si>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</si>
  <si>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</si>
  <si>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</si>
  <si>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</si>
  <si>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</si>
  <si>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</si>
  <si>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</si>
  <si>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</si>
  <si>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</si>
  <si>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</si>
  <si>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</si>
  <si>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</si>
  <si>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</si>
  <si>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</si>
  <si>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</si>
  <si>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</si>
  <si>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</si>
  <si>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</si>
  <si>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</si>
  <si>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</si>
  <si>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</si>
  <si>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</si>
  <si>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</si>
  <si>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</si>
  <si>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</si>
  <si>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</si>
  <si>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</si>
  <si>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</si>
  <si>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</si>
  <si>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</si>
  <si>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</si>
  <si>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</si>
  <si>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</si>
  <si>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</si>
  <si>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</si>
  <si>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</si>
  <si>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</si>
  <si>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</si>
  <si>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</si>
  <si>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</si>
  <si>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</si>
  <si>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</si>
  <si>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</si>
  <si>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</si>
  <si>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</si>
  <si>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</si>
  <si>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</si>
  <si>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</si>
  <si>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</si>
  <si>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</si>
  <si>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</si>
  <si>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</si>
  <si>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</si>
  <si>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</si>
  <si>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</si>
  <si>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</si>
  <si>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</si>
  <si>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</si>
  <si>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</si>
  <si>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</si>
  <si>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</si>
  <si>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</si>
  <si>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</si>
  <si>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</si>
  <si>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</si>
  <si>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</si>
  <si>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</si>
  <si>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</si>
  <si>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</si>
  <si>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</si>
  <si>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</si>
  <si>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</si>
  <si>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</si>
  <si>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</si>
  <si>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</si>
  <si>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</si>
  <si>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</si>
  <si>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</si>
  <si>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</si>
  <si>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</si>
  <si>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</si>
  <si>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</si>
  <si>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</si>
  <si>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</si>
  <si>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</si>
  <si>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</si>
  <si>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</si>
  <si>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</si>
  <si>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</si>
  <si>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</si>
  <si>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</si>
  <si>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</si>
  <si>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</si>
  <si>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</si>
  <si>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</si>
  <si>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</si>
  <si>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</si>
  <si>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</si>
  <si>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</si>
  <si>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</si>
  <si>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</si>
  <si>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</si>
  <si>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</si>
  <si>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</si>
  <si>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</si>
  <si>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</si>
  <si>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</si>
  <si>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</si>
  <si>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</si>
  <si>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</si>
  <si>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</si>
  <si>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</si>
  <si>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</si>
  <si>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</si>
  <si>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</si>
  <si>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</si>
  <si>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</si>
  <si>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</si>
  <si>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</si>
  <si>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</si>
  <si>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</si>
  <si>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</si>
  <si>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</si>
  <si>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</si>
  <si>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</si>
  <si>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</si>
  <si>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</si>
  <si>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</si>
  <si>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</si>
  <si>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</si>
  <si>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</si>
  <si>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</si>
  <si>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</si>
  <si>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</si>
  <si>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</si>
  <si>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</si>
  <si>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</si>
  <si>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</si>
  <si>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</si>
  <si>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</si>
  <si>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</si>
  <si>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</si>
  <si>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</si>
  <si>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</si>
  <si>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</si>
  <si>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</si>
  <si>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</si>
  <si>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</si>
  <si>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</si>
  <si>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</si>
  <si>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</si>
  <si>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</si>
  <si>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</si>
  <si>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</si>
  <si>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</si>
  <si>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</si>
  <si>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</si>
  <si>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</si>
  <si>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</si>
  <si>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</si>
  <si>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</si>
  <si>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</si>
  <si>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</si>
  <si>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</si>
  <si>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</si>
  <si>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</si>
  <si>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</si>
  <si>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</si>
  <si>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</si>
  <si>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</si>
  <si>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</si>
  <si>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</si>
  <si>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</si>
  <si>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</si>
  <si>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</si>
  <si>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</si>
  <si>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</si>
  <si>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</si>
  <si>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</si>
  <si>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</si>
  <si>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</si>
  <si>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</si>
  <si>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</si>
  <si>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</si>
  <si>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</si>
  <si>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</si>
  <si>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</si>
  <si>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</si>
  <si>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</si>
  <si>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</si>
  <si>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</si>
  <si>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</si>
  <si>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</si>
  <si>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</si>
  <si>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</si>
  <si>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</si>
  <si>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</si>
  <si>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</si>
  <si>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</si>
  <si>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</si>
  <si>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</si>
  <si>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</si>
  <si>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</si>
  <si>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</si>
  <si>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</si>
  <si>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</si>
  <si>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</si>
  <si>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</si>
  <si>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</si>
  <si>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</si>
  <si>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</si>
  <si>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</si>
  <si>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</si>
  <si>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</si>
  <si>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</si>
  <si>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</si>
  <si>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</si>
  <si>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</si>
  <si>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</si>
  <si>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</si>
  <si>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</si>
  <si>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</si>
  <si>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</si>
  <si>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</si>
  <si>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</si>
  <si>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</si>
  <si>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</si>
  <si>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</si>
  <si>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</si>
  <si>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</si>
  <si>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</si>
  <si>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</si>
  <si>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</si>
  <si>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</si>
  <si>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</si>
  <si>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</si>
  <si>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</si>
  <si>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</si>
  <si>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</si>
  <si>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</si>
  <si>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</si>
  <si>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</si>
  <si>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</si>
  <si>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</si>
  <si>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</si>
  <si>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</si>
  <si>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</si>
  <si>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</si>
  <si>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</si>
  <si>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</si>
  <si>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</si>
  <si>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</si>
  <si>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</si>
  <si>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</si>
  <si>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</si>
  <si>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</si>
  <si>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</si>
  <si>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</si>
  <si>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</si>
  <si>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</si>
  <si>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</si>
  <si>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</si>
  <si>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</si>
  <si>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</si>
  <si>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</si>
  <si>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</si>
  <si>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</si>
  <si>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</si>
  <si>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</si>
  <si>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</si>
  <si>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</si>
  <si>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</si>
  <si>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</si>
  <si>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</si>
  <si>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</si>
  <si>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</si>
  <si>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</si>
  <si>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</si>
  <si>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</si>
  <si>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</si>
  <si>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</si>
  <si>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</si>
  <si>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</si>
  <si>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</si>
  <si>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</si>
  <si>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</si>
  <si>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</si>
  <si>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</si>
  <si>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</si>
  <si>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</si>
  <si>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</si>
  <si>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</si>
  <si>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</si>
  <si>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</si>
  <si>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</si>
  <si>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</si>
  <si>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</si>
  <si>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</si>
  <si>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</si>
  <si>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</si>
  <si>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</si>
  <si>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</si>
  <si>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</si>
  <si>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</si>
  <si>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</si>
  <si>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</si>
  <si>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</si>
  <si>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</si>
  <si>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</si>
  <si>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</si>
  <si>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</si>
  <si>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</si>
  <si>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</si>
  <si>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</si>
  <si>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</si>
  <si>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</si>
  <si>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</si>
  <si>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</si>
  <si>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</si>
  <si>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</si>
  <si>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</si>
  <si>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</si>
  <si>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</si>
  <si>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</si>
  <si>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</si>
  <si>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</si>
  <si>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</si>
  <si>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</si>
  <si>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</si>
  <si>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</si>
  <si>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</si>
  <si>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</si>
  <si>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</si>
  <si>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</si>
  <si>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</si>
  <si>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</si>
  <si>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</si>
  <si>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</si>
  <si>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</si>
  <si>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</si>
  <si>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</si>
  <si>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</si>
  <si>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</si>
  <si>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</si>
  <si>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</si>
  <si>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</si>
  <si>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</si>
  <si>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</si>
  <si>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</si>
  <si>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</si>
  <si>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</si>
  <si>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</si>
  <si>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</si>
  <si>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</si>
  <si>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</si>
  <si>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</si>
  <si>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</si>
  <si>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</si>
  <si>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</si>
  <si>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</si>
  <si>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</si>
  <si>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</si>
  <si>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</si>
  <si>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</si>
  <si>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</si>
  <si>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</si>
  <si>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</si>
  <si>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</si>
  <si>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</si>
  <si>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</si>
  <si>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</si>
  <si>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</si>
  <si>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</si>
  <si>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</si>
  <si>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</si>
  <si>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</si>
  <si>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</si>
  <si>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</si>
  <si>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</si>
  <si>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</si>
  <si>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</si>
  <si>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</si>
  <si>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</si>
  <si>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</si>
  <si>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</si>
  <si>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</si>
  <si>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</si>
  <si>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</si>
  <si>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</si>
  <si>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</si>
  <si>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</si>
  <si>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</si>
  <si>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</si>
  <si>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</si>
  <si>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</si>
  <si>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</si>
  <si>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</si>
  <si>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</si>
  <si>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</si>
  <si>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</si>
  <si>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</si>
  <si>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</si>
  <si>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</si>
  <si>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</si>
  <si>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</si>
  <si>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</si>
  <si>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</si>
  <si>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</si>
  <si>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</si>
  <si>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</si>
  <si>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</si>
  <si>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</si>
  <si>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</si>
  <si>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</si>
  <si>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</si>
  <si>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</si>
  <si>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</si>
  <si>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</si>
  <si>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</si>
  <si>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</si>
  <si>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</si>
  <si>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</si>
  <si>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</si>
  <si>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</si>
  <si>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</si>
  <si>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</si>
  <si>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</si>
  <si>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</si>
  <si>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</si>
  <si>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</si>
  <si>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</si>
  <si>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</si>
  <si>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</si>
  <si>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</si>
  <si>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</si>
  <si>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</si>
  <si>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</si>
  <si>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</si>
  <si>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</si>
  <si>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</si>
  <si>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</si>
  <si>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</si>
  <si>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</si>
  <si>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</si>
  <si>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</si>
  <si>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</si>
  <si>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</si>
  <si>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</si>
  <si>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</si>
  <si>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</si>
  <si>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</si>
  <si>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</si>
  <si>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</si>
  <si>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</si>
  <si>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</si>
  <si>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</si>
  <si>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</si>
  <si>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</si>
  <si>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</si>
  <si>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</si>
  <si>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</si>
  <si>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</si>
  <si>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</si>
  <si>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</si>
  <si>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</si>
  <si>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</si>
  <si>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</si>
  <si>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</si>
  <si>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</si>
  <si>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</si>
  <si>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</si>
  <si>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</si>
  <si>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</si>
  <si>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</si>
  <si>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</si>
  <si>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</si>
  <si>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</si>
  <si>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</si>
  <si>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</si>
  <si>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</si>
  <si>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</si>
  <si>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</si>
  <si>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</si>
  <si>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</si>
  <si>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</si>
  <si>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</si>
  <si>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</si>
  <si>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</si>
  <si>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</si>
  <si>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</si>
  <si>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</si>
  <si>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</si>
  <si>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</si>
  <si>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</si>
  <si>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</si>
  <si>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</si>
  <si>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</si>
  <si>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</si>
  <si>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</si>
  <si>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</si>
  <si>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</si>
  <si>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</si>
  <si>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</si>
  <si>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</si>
  <si>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</si>
  <si>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</si>
  <si>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</si>
  <si>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</si>
  <si>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</si>
  <si>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</si>
  <si>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</si>
  <si>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</si>
  <si>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</si>
  <si>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</si>
  <si>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</si>
  <si>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</si>
  <si>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</si>
  <si>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</si>
  <si>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</si>
  <si>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</si>
  <si>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</si>
  <si>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</si>
  <si>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</si>
  <si>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</si>
  <si>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</si>
  <si>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</si>
  <si>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</si>
  <si>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</si>
  <si>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</si>
  <si>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</si>
  <si>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</si>
  <si>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</si>
  <si>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</si>
  <si>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</si>
  <si>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</si>
  <si>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</si>
  <si>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</si>
  <si>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</si>
  <si>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</si>
  <si>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</si>
  <si>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</si>
  <si>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</si>
  <si>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</si>
  <si>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</si>
  <si>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</si>
  <si>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</si>
  <si>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</si>
  <si>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</si>
  <si>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</si>
  <si>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</si>
  <si>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</si>
  <si>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</si>
  <si>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</si>
  <si>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</si>
  <si>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</si>
  <si>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</si>
  <si>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</si>
  <si>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</si>
  <si>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</si>
  <si>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</si>
  <si>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</si>
  <si>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</si>
  <si>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</si>
  <si>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</si>
  <si>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</si>
  <si>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</si>
  <si>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</si>
  <si>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</si>
  <si>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</si>
  <si>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</si>
  <si>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</si>
  <si>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</si>
  <si>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</si>
  <si>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</si>
  <si>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</si>
  <si>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</si>
  <si>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</si>
  <si>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</si>
  <si>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</si>
  <si>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</si>
  <si>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</si>
  <si>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</si>
  <si>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</si>
  <si>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</si>
  <si>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</si>
  <si>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</si>
  <si>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</si>
  <si>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</si>
  <si>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</si>
  <si>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</si>
  <si>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</si>
  <si>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</si>
  <si>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</si>
  <si>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</si>
  <si>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</si>
  <si>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</si>
  <si>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</si>
  <si>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</si>
  <si>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</si>
  <si>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</si>
  <si>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</si>
  <si>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</si>
  <si>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</si>
  <si>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</si>
  <si>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</si>
  <si>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</si>
  <si>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</si>
  <si>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</si>
  <si>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</si>
  <si>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</si>
  <si>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</si>
  <si>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</si>
  <si>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</si>
  <si>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</si>
  <si>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</si>
  <si>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</si>
  <si>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</si>
  <si>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</si>
  <si>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</si>
  <si>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</si>
  <si>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</si>
  <si>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</si>
  <si>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</si>
  <si>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</si>
  <si>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</si>
  <si>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</si>
  <si>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</si>
  <si>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</si>
  <si>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</si>
  <si>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</si>
  <si>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</si>
  <si>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</si>
  <si>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</si>
  <si>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</si>
  <si>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</si>
  <si>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</si>
  <si>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</si>
  <si>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</si>
  <si>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</si>
  <si>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</si>
  <si>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</si>
  <si>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</si>
  <si>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</si>
  <si>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</si>
  <si>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</si>
  <si>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</si>
  <si>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</si>
  <si>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</si>
  <si>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</si>
  <si>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</si>
  <si>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</si>
  <si>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</si>
  <si>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</si>
  <si>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</si>
  <si>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</si>
  <si>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</si>
  <si>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</si>
  <si>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</si>
  <si>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</si>
  <si>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</si>
  <si>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</si>
  <si>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</si>
  <si>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</si>
  <si>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</si>
  <si>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</si>
  <si>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</si>
  <si>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</si>
  <si>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</si>
  <si>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</si>
  <si>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</si>
  <si>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</si>
  <si>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</si>
  <si>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</si>
  <si>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</si>
  <si>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</si>
  <si>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</si>
  <si>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</si>
  <si>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</si>
  <si>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</si>
  <si>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</si>
  <si>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</si>
  <si>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</si>
  <si>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</si>
  <si>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</si>
  <si>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</si>
  <si>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</si>
  <si>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</si>
  <si>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</si>
  <si>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</si>
  <si>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</si>
  <si>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</si>
  <si>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</si>
  <si>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</si>
  <si>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</si>
  <si>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</si>
  <si>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</si>
  <si>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</si>
  <si>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</si>
  <si>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</si>
  <si>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</si>
  <si>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</si>
  <si>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</si>
  <si>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</si>
  <si>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</si>
  <si>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</si>
  <si>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</si>
  <si>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</si>
  <si>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</si>
  <si>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</si>
  <si>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</si>
  <si>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</si>
  <si>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</si>
  <si>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</si>
  <si>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</si>
  <si>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</si>
  <si>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</si>
  <si>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</si>
  <si>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</si>
  <si>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</si>
  <si>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</si>
  <si>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</si>
  <si>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</si>
  <si>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</si>
  <si>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</si>
  <si>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</si>
  <si>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</si>
  <si>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</si>
  <si>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</si>
  <si>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</si>
  <si>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</si>
  <si>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</si>
  <si>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</si>
  <si>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</si>
  <si>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</si>
  <si>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</si>
  <si>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</si>
  <si>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</si>
  <si>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</si>
  <si>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</si>
  <si>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</si>
  <si>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</si>
  <si>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</si>
  <si>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</si>
  <si>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</si>
  <si>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</si>
  <si>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</si>
  <si>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</si>
  <si>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</si>
  <si>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</si>
  <si>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</si>
  <si>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</si>
  <si>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</si>
  <si>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</si>
  <si>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</si>
  <si>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</si>
  <si>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</si>
  <si>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</si>
  <si>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</si>
  <si>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</si>
  <si>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</si>
  <si>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</si>
  <si>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</si>
  <si>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</si>
  <si>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</si>
  <si>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</si>
  <si>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</si>
  <si>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</si>
  <si>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</si>
  <si>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</si>
  <si>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</si>
  <si>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</si>
  <si>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</si>
  <si>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</si>
  <si>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</si>
  <si>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</si>
  <si>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</si>
  <si>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</si>
  <si>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</si>
  <si>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</si>
  <si>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</si>
  <si>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</si>
  <si>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</si>
  <si>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</si>
  <si>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</si>
  <si>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</si>
  <si>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</si>
  <si>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</si>
  <si>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</si>
  <si>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</si>
  <si>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</si>
  <si>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</si>
  <si>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</si>
  <si>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</si>
  <si>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</si>
  <si>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</si>
  <si>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</si>
  <si>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</si>
  <si>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</si>
  <si>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</si>
  <si>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</si>
  <si>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</si>
  <si>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</si>
  <si>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</si>
  <si>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</si>
  <si>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</si>
  <si>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</si>
  <si>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</si>
  <si>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</si>
  <si>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</si>
  <si>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</si>
  <si>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</si>
  <si>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</si>
  <si>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</si>
  <si>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</si>
  <si>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</si>
  <si>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</si>
  <si>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</si>
  <si>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</si>
  <si>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</si>
  <si>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</si>
  <si>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</si>
  <si>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</si>
  <si>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</si>
  <si>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</si>
  <si>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</si>
  <si>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</si>
  <si>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</si>
  <si>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</si>
  <si>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</si>
  <si>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</si>
  <si>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</si>
  <si>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</si>
  <si>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</si>
  <si>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</si>
  <si>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</si>
  <si>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</si>
  <si>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</si>
  <si>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</si>
  <si>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</si>
  <si>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</si>
  <si>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</si>
  <si>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</si>
  <si>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</si>
  <si>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</si>
  <si>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</si>
  <si>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</si>
  <si>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</si>
  <si>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</si>
  <si>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</si>
  <si>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</si>
  <si>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</si>
  <si>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</si>
  <si>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</si>
  <si>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</si>
  <si>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</si>
  <si>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</si>
  <si>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</si>
  <si>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</si>
  <si>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</si>
  <si>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</si>
  <si>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</si>
  <si>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</si>
  <si>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</si>
  <si>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</si>
  <si>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</si>
  <si>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</si>
  <si>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</si>
  <si>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</si>
  <si>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</si>
  <si>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</si>
  <si>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</si>
  <si>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</si>
  <si>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</si>
  <si>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</si>
  <si>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</si>
  <si>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</si>
  <si>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</si>
  <si>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</si>
  <si>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</si>
  <si>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</si>
  <si>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</si>
  <si>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</si>
  <si>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</si>
  <si>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</si>
  <si>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</si>
  <si>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</si>
  <si>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</si>
  <si>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</si>
  <si>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</si>
  <si>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</si>
  <si>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</si>
  <si>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</si>
  <si>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</si>
  <si>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</si>
  <si>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</si>
  <si>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</si>
  <si>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</si>
  <si>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</si>
  <si>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</si>
  <si>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</si>
  <si>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</si>
  <si>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</si>
  <si>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</si>
  <si>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</si>
  <si>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</si>
  <si>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</si>
  <si>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</si>
  <si>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</si>
  <si>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</si>
  <si>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</si>
  <si>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</si>
  <si>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</si>
  <si>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</si>
  <si>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</si>
  <si>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</si>
  <si>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</si>
  <si>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</si>
  <si>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</si>
  <si>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</si>
  <si>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</si>
  <si>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</si>
  <si>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</si>
  <si>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</si>
  <si>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</si>
  <si>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</si>
  <si>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</si>
  <si>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</si>
  <si>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</si>
  <si>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</si>
  <si>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</si>
  <si>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</si>
  <si>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</si>
  <si>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</si>
  <si>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</si>
  <si>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</si>
  <si>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</si>
  <si>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</si>
  <si>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</si>
  <si>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</si>
  <si>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</si>
  <si>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</si>
  <si>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</si>
  <si>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</si>
  <si>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</si>
  <si>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</si>
  <si>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</si>
  <si>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</si>
  <si>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</si>
  <si>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</si>
  <si>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</si>
  <si>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</si>
  <si>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</si>
  <si>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</si>
  <si>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</si>
  <si>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</si>
  <si>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</si>
  <si>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</si>
  <si>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</si>
  <si>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</si>
  <si>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</si>
  <si>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</si>
  <si>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</si>
  <si>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</si>
  <si>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</si>
  <si>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</si>
  <si>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</si>
  <si>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</si>
  <si>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</si>
  <si>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</si>
  <si>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</si>
  <si>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</si>
  <si>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</si>
  <si>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</si>
  <si>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</si>
  <si>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</si>
  <si>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</si>
  <si>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</si>
  <si>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</si>
  <si>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</si>
  <si>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</si>
  <si>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</si>
  <si>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</si>
  <si>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</si>
  <si>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</si>
  <si>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</si>
  <si>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</si>
  <si>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</si>
  <si>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</si>
  <si>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</si>
  <si>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</si>
  <si>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</si>
  <si>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</si>
  <si>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</si>
  <si>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</si>
  <si>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</si>
  <si>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</si>
  <si>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</si>
  <si>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</si>
  <si>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</si>
  <si>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</si>
  <si>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</si>
  <si>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</si>
  <si>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</si>
  <si>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</si>
  <si>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</si>
  <si>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</si>
  <si>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</si>
  <si>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</si>
  <si>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</si>
  <si>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</si>
  <si>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</si>
  <si>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</si>
  <si>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</si>
  <si>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</si>
  <si>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</si>
  <si>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</si>
  <si>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</si>
  <si>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</si>
  <si>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</si>
  <si>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</si>
  <si>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</si>
  <si>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</si>
  <si>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</si>
  <si>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</si>
  <si>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</si>
  <si>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</si>
  <si>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</si>
  <si>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</si>
  <si>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</si>
  <si>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</si>
  <si>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</si>
  <si>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</si>
  <si>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</si>
  <si>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</si>
  <si>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</si>
  <si>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</si>
  <si>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</si>
  <si>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</si>
  <si>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</si>
  <si>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</si>
  <si>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</si>
  <si>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</si>
  <si>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</si>
  <si>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</si>
  <si>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</si>
  <si>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</si>
  <si>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</si>
  <si>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</si>
  <si>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</si>
  <si>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</si>
  <si>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</si>
  <si>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</si>
  <si>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</si>
  <si>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</si>
  <si>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</si>
  <si>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</si>
  <si>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</si>
  <si>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</si>
  <si>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</si>
  <si>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</si>
  <si>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</si>
  <si>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</si>
  <si>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</si>
  <si>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</si>
  <si>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</si>
  <si>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</si>
  <si>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</si>
  <si>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</si>
  <si>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</si>
  <si>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</si>
  <si>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</si>
  <si>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</si>
  <si>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</si>
  <si>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</si>
  <si>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</si>
  <si>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</si>
  <si>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</si>
  <si>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</si>
  <si>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</si>
  <si>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</si>
  <si>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</si>
  <si>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</si>
  <si>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</si>
  <si>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</si>
  <si>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</si>
  <si>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</si>
  <si>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</si>
  <si>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</si>
  <si>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</si>
  <si>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</si>
  <si>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</si>
  <si>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</si>
  <si>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</si>
  <si>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</si>
  <si>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</si>
  <si>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</si>
  <si>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</si>
  <si>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</si>
  <si>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</si>
  <si>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</si>
  <si>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</si>
  <si>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</si>
  <si>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</si>
  <si>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</si>
  <si>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</si>
  <si>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</si>
  <si>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</si>
  <si>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</si>
  <si>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</si>
  <si>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</si>
  <si>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</si>
  <si>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</si>
  <si>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</si>
  <si>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</si>
  <si>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</si>
  <si>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</si>
  <si>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</si>
  <si>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</si>
  <si>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</si>
  <si>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</si>
  <si>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</si>
  <si>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</si>
  <si>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</si>
  <si>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</si>
  <si>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</si>
  <si>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</si>
  <si>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</si>
  <si>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</si>
  <si>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</si>
  <si>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</si>
  <si>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</si>
  <si>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</si>
  <si>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</si>
  <si>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</si>
  <si>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</si>
  <si>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</si>
  <si>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</si>
  <si>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</si>
  <si>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</si>
  <si>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</si>
  <si>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</si>
  <si>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</si>
  <si>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</si>
  <si>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</si>
  <si>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</si>
  <si>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</si>
  <si>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</si>
  <si>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</si>
  <si>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</si>
  <si>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</si>
  <si>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</si>
  <si>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</si>
  <si>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</si>
  <si>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</si>
  <si>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</si>
  <si>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</si>
  <si>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</si>
  <si>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</si>
  <si>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</si>
  <si>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</si>
  <si>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</si>
  <si>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</si>
  <si>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</si>
  <si>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</si>
  <si>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</si>
  <si>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</si>
  <si>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</si>
  <si>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</si>
  <si>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</si>
  <si>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</si>
  <si>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</si>
  <si>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</si>
  <si>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</si>
  <si>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</si>
  <si>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</si>
  <si>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</si>
  <si>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</si>
  <si>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</si>
  <si>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</si>
  <si>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</si>
  <si>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</si>
  <si>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</si>
  <si>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</si>
  <si>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</si>
  <si>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</si>
  <si>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</si>
  <si>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</si>
  <si>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</si>
  <si>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</si>
  <si>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</si>
  <si>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</si>
  <si>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</si>
  <si>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</si>
  <si>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</si>
  <si>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</si>
  <si>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</si>
  <si>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</si>
  <si>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</si>
  <si>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</si>
  <si>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</si>
  <si>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</si>
  <si>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</si>
  <si>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</si>
  <si>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</si>
  <si>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</si>
  <si>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</si>
  <si>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</si>
  <si>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</si>
  <si>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</si>
  <si>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</si>
  <si>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</si>
  <si>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</si>
  <si>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</si>
  <si>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</si>
  <si>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</si>
  <si>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</si>
  <si>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</si>
  <si>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</si>
  <si>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</si>
  <si>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</si>
  <si>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</si>
  <si>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</si>
  <si>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</si>
  <si>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</si>
  <si>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</si>
  <si>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</si>
  <si>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</si>
  <si>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</si>
  <si>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</si>
  <si>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</si>
  <si>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</si>
  <si>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</si>
  <si>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</si>
  <si>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</si>
  <si>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</si>
  <si>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</si>
  <si>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</si>
  <si>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</si>
  <si>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</si>
  <si>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</si>
  <si>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</si>
  <si>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</si>
  <si>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</si>
  <si>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</si>
  <si>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</si>
  <si>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</si>
  <si>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</si>
  <si>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</si>
  <si>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</si>
  <si>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</si>
  <si>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</si>
  <si>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</si>
  <si>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</si>
  <si>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</si>
  <si>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</si>
  <si>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</si>
  <si>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</si>
  <si>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</si>
  <si>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</si>
  <si>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</si>
  <si>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</si>
  <si>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</si>
  <si>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</si>
  <si>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</si>
  <si>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</si>
  <si>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</si>
  <si>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</si>
  <si>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</si>
  <si>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</si>
  <si>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</si>
  <si>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</si>
  <si>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</si>
  <si>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</si>
  <si>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</si>
  <si>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</si>
  <si>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</si>
  <si>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</si>
  <si>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</si>
  <si>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</si>
  <si>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</si>
  <si>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</si>
  <si>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</si>
  <si>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</si>
  <si>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</si>
  <si>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</si>
  <si>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</si>
  <si>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</si>
  <si>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</si>
  <si>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</si>
  <si>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</si>
  <si>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</si>
  <si>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</si>
  <si>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</si>
  <si>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</si>
  <si>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</si>
  <si>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</si>
  <si>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</si>
  <si>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</si>
  <si>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</si>
  <si>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</si>
  <si>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</si>
  <si>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</si>
  <si>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</si>
  <si>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</si>
  <si>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</si>
  <si>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</si>
  <si>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</si>
  <si>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</si>
  <si>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</si>
  <si>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</si>
  <si>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</si>
  <si>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</si>
  <si>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</si>
  <si>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</si>
  <si>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</si>
  <si>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</si>
  <si>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</si>
  <si>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</si>
  <si>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</si>
  <si>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</si>
  <si>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</si>
  <si>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</si>
  <si>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</si>
  <si>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</si>
  <si>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</si>
  <si>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</si>
  <si>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</si>
  <si>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</si>
  <si>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</si>
  <si>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</si>
  <si>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</si>
  <si>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</si>
  <si>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</si>
  <si>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</si>
  <si>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</si>
  <si>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</si>
  <si>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</si>
  <si>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</si>
  <si>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</si>
  <si>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</si>
  <si>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</si>
  <si>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</si>
  <si>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</si>
  <si>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</si>
  <si>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</si>
  <si>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</si>
  <si>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</si>
  <si>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</si>
  <si>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</si>
  <si>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</si>
  <si>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</si>
  <si>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</si>
  <si>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</si>
  <si>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</si>
  <si>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</si>
  <si>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</si>
  <si>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</si>
  <si>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</si>
  <si>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</si>
  <si>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</si>
  <si>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</si>
  <si>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</si>
  <si>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</si>
  <si>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</si>
  <si>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</si>
  <si>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</si>
  <si>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</si>
  <si>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</si>
  <si>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</si>
  <si>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</si>
  <si>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</si>
  <si>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</si>
  <si>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</si>
  <si>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</si>
  <si>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</si>
  <si>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</si>
  <si>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</si>
  <si>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</si>
  <si>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</si>
  <si>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</si>
  <si>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</si>
  <si>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</si>
  <si>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</si>
  <si>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</si>
  <si>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</si>
  <si>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</si>
  <si>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</si>
  <si>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</si>
  <si>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</si>
  <si>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</si>
  <si>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</si>
  <si>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</si>
  <si>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</si>
  <si>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</si>
  <si>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</si>
  <si>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</si>
  <si>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</si>
  <si>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</si>
  <si>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</si>
  <si>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</si>
  <si>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</si>
  <si>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</si>
  <si>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</si>
  <si>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</si>
  <si>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</si>
  <si>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</si>
  <si>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</si>
  <si>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</si>
  <si>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</si>
  <si>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</si>
  <si>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</si>
  <si>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</si>
  <si>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</si>
  <si>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</si>
  <si>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</si>
  <si>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</si>
  <si>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</si>
  <si>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</si>
  <si>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</si>
  <si>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</si>
  <si>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</si>
  <si>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</si>
  <si>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</si>
  <si>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</si>
  <si>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</si>
  <si>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</si>
  <si>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</si>
  <si>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</si>
  <si>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</si>
  <si>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</si>
  <si>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</si>
  <si>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</si>
  <si>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</si>
  <si>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</si>
  <si>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</si>
  <si>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</si>
  <si>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</si>
  <si>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</si>
  <si>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</si>
  <si>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</si>
  <si>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</si>
  <si>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</si>
  <si>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</si>
  <si>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</si>
  <si>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</si>
  <si>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</si>
  <si>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</si>
  <si>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</si>
  <si>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</si>
  <si>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</si>
  <si>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</si>
  <si>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</si>
  <si>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</si>
  <si>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</si>
  <si>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</si>
  <si>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</si>
  <si>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</si>
  <si>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</si>
  <si>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</si>
  <si>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</si>
  <si>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</si>
  <si>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</si>
  <si>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</si>
  <si>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</si>
  <si>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</si>
  <si>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</si>
  <si>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</si>
  <si>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</si>
  <si>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</si>
  <si>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</si>
  <si>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</si>
  <si>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</si>
  <si>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</si>
  <si>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</si>
  <si>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</si>
  <si>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</si>
  <si>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</si>
  <si>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</si>
  <si>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</si>
  <si>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</si>
  <si>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</si>
  <si>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</si>
  <si>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</si>
  <si>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</si>
  <si>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</si>
  <si>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</si>
  <si>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</si>
  <si>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</si>
  <si>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</si>
  <si>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</si>
  <si>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</si>
  <si>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</si>
  <si>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</si>
  <si>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</si>
  <si>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</si>
  <si>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</si>
  <si>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</si>
  <si>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</si>
  <si>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</si>
  <si>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</si>
  <si>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</si>
  <si>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</si>
  <si>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</si>
  <si>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</si>
  <si>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</si>
  <si>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</si>
  <si>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</si>
  <si>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</si>
  <si>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</si>
  <si>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</si>
  <si>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</si>
  <si>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</si>
  <si>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</si>
  <si>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</si>
  <si>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</si>
  <si>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</si>
  <si>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</si>
  <si>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</si>
  <si>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</si>
  <si>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</si>
  <si>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</si>
  <si>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</si>
  <si>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</si>
  <si>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</si>
  <si>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</si>
  <si>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</si>
  <si>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</si>
  <si>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</si>
  <si>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</si>
  <si>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</si>
  <si>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</si>
  <si>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</si>
  <si>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</si>
  <si>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</si>
  <si>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</si>
  <si>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</si>
  <si>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</si>
  <si>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</si>
  <si>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</si>
  <si>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</si>
  <si>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</si>
  <si>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</si>
  <si>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</si>
  <si>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</si>
  <si>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</si>
  <si>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</si>
  <si>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</si>
  <si>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</si>
  <si>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</si>
  <si>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</si>
  <si>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</si>
  <si>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</si>
  <si>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</si>
  <si>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</si>
  <si>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</si>
  <si>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</si>
  <si>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</si>
  <si>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</si>
  <si>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</si>
  <si>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</si>
  <si>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</si>
  <si>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</si>
  <si>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</si>
  <si>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</si>
  <si>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</si>
  <si>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</si>
  <si>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</si>
  <si>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</si>
  <si>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</si>
  <si>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</si>
  <si>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</si>
  <si>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</si>
  <si>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</si>
  <si>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</si>
  <si>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</si>
  <si>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</si>
  <si>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</si>
  <si>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</si>
  <si>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</si>
  <si>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</si>
  <si>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</si>
  <si>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</si>
  <si>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</si>
  <si>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</si>
  <si>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</si>
  <si>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</si>
  <si>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</si>
  <si>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</si>
  <si>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</si>
  <si>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</si>
  <si>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</si>
  <si>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</si>
  <si>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</si>
  <si>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</si>
  <si>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</si>
  <si>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</si>
  <si>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</si>
  <si>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</si>
  <si>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</si>
  <si>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</si>
  <si>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</si>
  <si>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</si>
  <si>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</si>
  <si>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</si>
  <si>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</si>
  <si>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</si>
  <si>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</si>
  <si>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</si>
  <si>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</si>
  <si>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</si>
  <si>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</si>
  <si>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</si>
  <si>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</si>
  <si>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</si>
  <si>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</si>
  <si>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</si>
  <si>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</si>
  <si>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</si>
  <si>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</si>
  <si>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</si>
  <si>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</si>
  <si>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</si>
  <si>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</si>
  <si>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</si>
  <si>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</si>
  <si>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</si>
  <si>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</si>
  <si>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</si>
  <si>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</si>
  <si>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</si>
  <si>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</si>
  <si>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</si>
  <si>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</si>
  <si>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</si>
  <si>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</si>
  <si>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</si>
  <si>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</si>
  <si>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</si>
  <si>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</si>
  <si>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</si>
  <si>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</si>
  <si>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</si>
  <si>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</si>
  <si>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</si>
  <si>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</si>
  <si>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</si>
  <si>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</si>
  <si>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</si>
  <si>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</si>
  <si>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</si>
  <si>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</si>
  <si>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</si>
  <si>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</si>
  <si>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</si>
  <si>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</si>
  <si>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</si>
  <si>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</si>
  <si>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</si>
  <si>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</si>
  <si>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</si>
  <si>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</si>
  <si>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</si>
  <si>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</si>
  <si>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</si>
  <si>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</si>
  <si>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</si>
  <si>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</si>
  <si>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</si>
  <si>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</si>
  <si>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</si>
  <si>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</si>
  <si>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</si>
  <si>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</si>
  <si>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</si>
  <si>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</si>
  <si>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</si>
  <si>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</si>
  <si>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</si>
  <si>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</si>
  <si>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</si>
  <si>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</si>
  <si>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</si>
  <si>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</si>
  <si>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</si>
  <si>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</si>
  <si>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</si>
  <si>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</si>
  <si>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</si>
  <si>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</si>
  <si>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</si>
  <si>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</si>
  <si>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</si>
  <si>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</si>
  <si>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</si>
  <si>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</si>
  <si>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</si>
  <si>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</si>
  <si>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</si>
  <si>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</si>
  <si>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</si>
  <si>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</si>
  <si>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</si>
  <si>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</si>
  <si>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</si>
  <si>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</si>
  <si>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</si>
  <si>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</si>
  <si>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</si>
  <si>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</si>
  <si>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</si>
  <si>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</si>
  <si>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</si>
  <si>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</si>
  <si>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</si>
  <si>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</si>
  <si>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</si>
  <si>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</si>
  <si>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</si>
  <si>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</si>
  <si>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</si>
  <si>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</si>
  <si>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</si>
  <si>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</si>
  <si>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</si>
  <si>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</si>
  <si>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</si>
  <si>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</si>
  <si>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</si>
  <si>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</si>
  <si>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</si>
  <si>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</si>
  <si>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</si>
  <si>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</si>
  <si>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</si>
  <si>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</si>
  <si>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</si>
  <si>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</si>
  <si>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</si>
  <si>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</si>
  <si>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</si>
  <si>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</si>
  <si>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</si>
  <si>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</si>
  <si>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</si>
  <si>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</si>
  <si>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</si>
  <si>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</si>
  <si>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</si>
  <si>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</si>
  <si>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</si>
  <si>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</si>
  <si>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</si>
  <si>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</si>
  <si>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</si>
  <si>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</si>
  <si>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</si>
  <si>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</si>
  <si>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</si>
  <si>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</si>
  <si>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</si>
  <si>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</si>
  <si>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</si>
  <si>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</si>
  <si>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</si>
  <si>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</si>
  <si>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</si>
  <si>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</si>
  <si>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</si>
  <si>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</si>
  <si>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</si>
  <si>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</si>
  <si>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</si>
  <si>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</si>
  <si>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</si>
  <si>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</si>
  <si>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</si>
  <si>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</si>
  <si>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</si>
  <si>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</si>
  <si>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</si>
  <si>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</si>
  <si>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</si>
  <si>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</si>
  <si>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</si>
  <si>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</si>
  <si>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</si>
  <si>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</si>
  <si>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</si>
  <si>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</si>
  <si>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</si>
  <si>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</si>
  <si>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</si>
  <si>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</si>
  <si>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</si>
  <si>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</si>
  <si>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</si>
  <si>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</si>
  <si>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</si>
  <si>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</si>
  <si>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</si>
  <si>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</si>
  <si>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</si>
  <si>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</si>
  <si>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</si>
  <si>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</si>
  <si>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</si>
  <si>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</si>
  <si>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</si>
  <si>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</si>
  <si>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</si>
  <si>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</si>
  <si>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</si>
  <si>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</si>
  <si>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</si>
  <si>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</si>
  <si>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</si>
  <si>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</si>
  <si>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</si>
  <si>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</si>
  <si>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</si>
  <si>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</si>
  <si>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</si>
  <si>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</si>
  <si>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</si>
  <si>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</si>
  <si>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</si>
  <si>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</si>
  <si>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</si>
  <si>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</si>
  <si>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</si>
  <si>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</si>
  <si>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</si>
  <si>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</si>
  <si>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</si>
  <si>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</si>
  <si>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</si>
  <si>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</si>
  <si>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</si>
  <si>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</si>
  <si>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</si>
  <si>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</si>
  <si>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</si>
  <si>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</si>
  <si>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</si>
  <si>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</si>
  <si>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</si>
  <si>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</si>
  <si>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</si>
  <si>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</si>
  <si>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</si>
  <si>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</si>
  <si>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</si>
  <si>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</si>
  <si>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</si>
  <si>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</si>
  <si>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</si>
  <si>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</si>
  <si>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</si>
  <si>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</si>
  <si>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</si>
  <si>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</si>
  <si>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</si>
  <si>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</si>
  <si>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</si>
  <si>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</si>
  <si>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</si>
  <si>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</si>
  <si>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</si>
  <si>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</si>
  <si>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</si>
  <si>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</si>
  <si>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</si>
  <si>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</si>
  <si>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</si>
  <si>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</si>
  <si>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</si>
  <si>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</si>
  <si>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</si>
  <si>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</si>
  <si>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</si>
  <si>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</si>
  <si>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</si>
  <si>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</si>
  <si>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</si>
  <si>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</si>
  <si>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</si>
  <si>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</si>
  <si>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</si>
  <si>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</si>
  <si>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</si>
  <si>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</si>
  <si>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</si>
  <si>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</si>
  <si>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</si>
  <si>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</si>
  <si>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</si>
  <si>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</si>
  <si>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</si>
  <si>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</si>
  <si>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</si>
  <si>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</si>
  <si>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</si>
  <si>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</si>
  <si>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</si>
  <si>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</si>
  <si>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</si>
  <si>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</si>
  <si>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</si>
  <si>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</si>
  <si>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</si>
  <si>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</si>
  <si>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</si>
  <si>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</si>
  <si>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</si>
  <si>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</si>
  <si>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</si>
  <si>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</si>
  <si>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</si>
  <si>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</si>
  <si>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</si>
  <si>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</si>
  <si>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</si>
  <si>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</si>
  <si>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</si>
  <si>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</si>
  <si>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</si>
  <si>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</si>
  <si>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</si>
  <si>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</si>
  <si>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</si>
  <si>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</si>
  <si>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</si>
  <si>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</si>
  <si>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</si>
  <si>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</si>
  <si>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</si>
  <si>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</si>
  <si>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</si>
  <si>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</si>
  <si>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</si>
  <si>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</si>
  <si>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</si>
  <si>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</si>
  <si>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</si>
  <si>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</si>
  <si>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</si>
  <si>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</si>
  <si>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</si>
  <si>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</si>
  <si>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</si>
  <si>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</si>
  <si>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</si>
  <si>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</si>
  <si>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</si>
  <si>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</si>
  <si>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</si>
  <si>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</si>
  <si>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</si>
  <si>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</si>
  <si>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</si>
  <si>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</si>
  <si>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</si>
  <si>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</si>
  <si>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</si>
  <si>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</si>
  <si>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</si>
  <si>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</si>
  <si>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</si>
  <si>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</si>
  <si>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</si>
  <si>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</si>
  <si>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</si>
  <si>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</si>
  <si>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</si>
  <si>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</si>
  <si>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</si>
  <si>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</si>
  <si>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</si>
  <si>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</si>
  <si>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</si>
  <si>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</si>
  <si>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</si>
  <si>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</si>
  <si>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</si>
  <si>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</si>
  <si>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</si>
  <si>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</si>
  <si>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</si>
  <si>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</si>
  <si>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</si>
  <si>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</si>
  <si>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</si>
  <si>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</si>
  <si>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</si>
  <si>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</si>
  <si>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</si>
  <si>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</si>
  <si>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</si>
  <si>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</si>
  <si>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</si>
  <si>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</si>
  <si>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</si>
  <si>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</si>
  <si>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</si>
  <si>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</si>
  <si>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</si>
  <si>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</si>
  <si>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</si>
  <si>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</si>
  <si>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</si>
  <si>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</si>
  <si>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</si>
  <si>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</si>
  <si>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</si>
  <si>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</si>
  <si>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</si>
  <si>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</si>
  <si>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</si>
  <si>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</si>
  <si>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</si>
  <si>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</si>
  <si>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</si>
  <si>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</si>
  <si>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</si>
  <si>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</si>
  <si>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</si>
  <si>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</si>
  <si>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</si>
  <si>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</si>
  <si>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</si>
  <si>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</si>
  <si>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</si>
  <si>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</si>
  <si>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</si>
  <si>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</si>
  <si>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</si>
  <si>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</si>
  <si>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</si>
  <si>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</si>
  <si>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</si>
  <si>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</si>
  <si>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</si>
  <si>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</si>
  <si>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</si>
  <si>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</si>
  <si>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</si>
  <si>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</si>
  <si>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</si>
  <si>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</si>
  <si>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</si>
  <si>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</si>
  <si>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</si>
  <si>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</si>
  <si>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</si>
  <si>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</si>
  <si>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</si>
  <si>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</si>
  <si>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</si>
  <si>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</si>
  <si>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</si>
  <si>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</si>
  <si>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</si>
  <si>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</si>
  <si>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</si>
  <si>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</si>
  <si>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</si>
  <si>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</si>
  <si>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</si>
  <si>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</si>
  <si>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</si>
  <si>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</si>
  <si>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</si>
  <si>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</si>
  <si>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</si>
  <si>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</si>
  <si>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</si>
  <si>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</si>
  <si>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</si>
  <si>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</si>
  <si>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</si>
  <si>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</si>
  <si>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</si>
  <si>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</si>
  <si>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</si>
  <si>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</si>
  <si>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</si>
  <si>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</si>
  <si>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</si>
  <si>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</si>
  <si>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</si>
  <si>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</si>
  <si>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</si>
  <si>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</si>
  <si>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</si>
  <si>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</si>
  <si>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</si>
  <si>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</si>
  <si>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</si>
  <si>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</si>
  <si>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</si>
  <si>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</si>
  <si>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</si>
  <si>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</si>
  <si>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</si>
  <si>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</si>
  <si>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</si>
  <si>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</si>
  <si>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</si>
  <si>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</si>
  <si>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</si>
  <si>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</si>
  <si>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</si>
  <si>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</si>
  <si>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</si>
  <si>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</si>
  <si>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</si>
  <si>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</si>
  <si>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</si>
  <si>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</si>
  <si>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</si>
  <si>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</si>
  <si>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</si>
  <si>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</si>
  <si>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</si>
  <si>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</si>
  <si>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</si>
  <si>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</si>
  <si>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</si>
  <si>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</si>
  <si>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</si>
  <si>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</si>
  <si>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</si>
  <si>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</si>
  <si>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</si>
  <si>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</si>
  <si>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</si>
  <si>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</si>
  <si>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</si>
  <si>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</si>
  <si>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</si>
  <si>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</si>
  <si>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</si>
  <si>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</si>
  <si>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</si>
  <si>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</si>
  <si>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</si>
  <si>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</si>
  <si>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</si>
  <si>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</si>
  <si>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</si>
  <si>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</si>
  <si>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</si>
  <si>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</si>
  <si>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</si>
  <si>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</si>
  <si>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</si>
  <si>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</si>
  <si>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</si>
  <si>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</si>
  <si>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</si>
  <si>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</si>
  <si>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</si>
  <si>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</si>
  <si>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</si>
  <si>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</si>
  <si>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</si>
  <si>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</si>
  <si>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</si>
  <si>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</si>
  <si>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</si>
  <si>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</si>
  <si>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</si>
  <si>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</si>
  <si>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</si>
  <si>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</si>
  <si>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</si>
  <si>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</si>
  <si>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</si>
  <si>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</si>
  <si>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</si>
  <si>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</si>
  <si>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</si>
  <si>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</si>
  <si>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</si>
  <si>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</si>
  <si>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</si>
  <si>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</si>
  <si>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</si>
  <si>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</si>
  <si>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</si>
  <si>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</si>
  <si>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</si>
  <si>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</si>
  <si>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</si>
  <si>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</si>
  <si>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</si>
  <si>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</si>
  <si>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</si>
  <si>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</si>
  <si>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</si>
  <si>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</si>
  <si>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</si>
  <si>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</si>
  <si>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</si>
  <si>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</si>
  <si>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</si>
  <si>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</si>
  <si>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</si>
  <si>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</si>
  <si>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</si>
  <si>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</si>
  <si>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</si>
  <si>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</si>
  <si>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</si>
  <si>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</si>
  <si>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</si>
  <si>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</si>
  <si>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</si>
  <si>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</si>
  <si>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</si>
  <si>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</si>
  <si>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</si>
  <si>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</si>
  <si>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</si>
  <si>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</si>
  <si>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</si>
  <si>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</si>
  <si>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</si>
  <si>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</si>
  <si>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</si>
  <si>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</si>
  <si>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</si>
  <si>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</si>
  <si>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</si>
  <si>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</si>
  <si>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</si>
  <si>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</si>
  <si>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</si>
  <si>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</si>
  <si>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</si>
  <si>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</si>
  <si>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</si>
  <si>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</si>
  <si>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</si>
  <si>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</si>
  <si>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</si>
  <si>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</si>
  <si>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</si>
  <si>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</si>
  <si>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</si>
  <si>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</si>
  <si>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</si>
  <si>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</si>
  <si>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</si>
  <si>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</si>
  <si>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</si>
  <si>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</si>
  <si>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</si>
  <si>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</si>
  <si>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</si>
  <si>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</si>
  <si>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</si>
  <si>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</si>
  <si>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</si>
  <si>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</si>
  <si>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</si>
  <si>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</si>
  <si>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</si>
  <si>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</si>
  <si>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</si>
  <si>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</si>
  <si>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</si>
  <si>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</si>
  <si>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</si>
  <si>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</si>
  <si>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</si>
  <si>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</si>
  <si>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</si>
  <si>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</si>
  <si>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</si>
  <si>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</si>
  <si>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</si>
  <si>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</si>
  <si>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</si>
  <si>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</si>
  <si>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</si>
  <si>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</si>
  <si>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</si>
  <si>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</si>
  <si>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</si>
  <si>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</si>
  <si>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</si>
  <si>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</si>
  <si>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</si>
  <si>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</si>
  <si>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</si>
  <si>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</si>
  <si>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</si>
  <si>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</si>
  <si>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</si>
  <si>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</si>
  <si>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</si>
  <si>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</si>
  <si>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</si>
  <si>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</si>
  <si>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</si>
  <si>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</si>
  <si>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</si>
  <si>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</si>
  <si>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</si>
  <si>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</si>
  <si>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</si>
  <si>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</si>
  <si>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</si>
  <si>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</si>
  <si>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</si>
  <si>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</si>
  <si>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</si>
  <si>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</si>
  <si>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</si>
  <si>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</si>
  <si>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</si>
  <si>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</si>
  <si>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</si>
  <si>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</si>
  <si>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</si>
  <si>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</si>
  <si>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</si>
  <si>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</si>
  <si>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</si>
  <si>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</si>
  <si>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</si>
  <si>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</si>
  <si>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</si>
  <si>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</si>
  <si>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</si>
  <si>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</si>
  <si>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</si>
  <si>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</si>
  <si>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</si>
  <si>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</si>
  <si>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</si>
  <si>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</si>
  <si>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</si>
  <si>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</si>
  <si>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</si>
  <si>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</si>
  <si>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</si>
  <si>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</si>
  <si>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</si>
  <si>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</si>
  <si>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</si>
  <si>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</si>
  <si>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</si>
  <si>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</si>
  <si>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</si>
  <si>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</si>
  <si>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</si>
  <si>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</si>
  <si>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</si>
  <si>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</si>
  <si>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</si>
  <si>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</si>
  <si>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</si>
  <si>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</si>
  <si>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</si>
  <si>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</si>
  <si>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</si>
  <si>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</si>
  <si>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</si>
  <si>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</si>
  <si>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</si>
  <si>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</si>
  <si>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</si>
  <si>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</si>
  <si>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</si>
  <si>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</si>
  <si>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</si>
  <si>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</si>
  <si>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</si>
  <si>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</si>
  <si>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</si>
  <si>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</si>
  <si>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</si>
  <si>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</si>
  <si>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</si>
  <si>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</si>
  <si>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</si>
  <si>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</si>
  <si>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</si>
  <si>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</si>
  <si>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</si>
  <si>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</si>
  <si>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</si>
  <si>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</si>
  <si>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</si>
  <si>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</si>
  <si>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</si>
  <si>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</si>
  <si>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</si>
  <si>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</si>
  <si>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</si>
  <si>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</si>
  <si>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</si>
  <si>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</si>
  <si>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</si>
  <si>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</si>
  <si>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</si>
  <si>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</si>
  <si>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</si>
  <si>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</si>
  <si>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</si>
  <si>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</si>
  <si>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</si>
  <si>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</si>
  <si>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</si>
  <si>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</si>
  <si>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</si>
  <si>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</si>
  <si>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</si>
  <si>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</si>
  <si>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</si>
  <si>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</si>
  <si>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</si>
  <si>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</si>
  <si>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</si>
  <si>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</si>
  <si>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</si>
  <si>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</si>
  <si>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</si>
  <si>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</si>
  <si>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</si>
  <si>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</si>
  <si>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</si>
  <si>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</si>
  <si>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</si>
  <si>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</si>
  <si>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</si>
  <si>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</si>
  <si>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</si>
  <si>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</si>
  <si>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</si>
  <si>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</si>
  <si>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</si>
  <si>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</si>
  <si>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</si>
  <si>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</si>
  <si>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</si>
  <si>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</si>
  <si>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</si>
  <si>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</si>
  <si>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</si>
  <si>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</si>
  <si>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</si>
  <si>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</si>
  <si>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</si>
  <si>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</si>
  <si>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</si>
  <si>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</si>
  <si>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</si>
  <si>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</si>
  <si>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</si>
  <si>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</si>
  <si>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</si>
  <si>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</si>
  <si>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</si>
  <si>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</si>
  <si>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</si>
  <si>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</si>
  <si>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</si>
  <si>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</si>
  <si>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</si>
  <si>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</si>
  <si>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</si>
  <si>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</si>
  <si>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</si>
  <si>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</si>
  <si>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</si>
  <si>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</si>
  <si>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</si>
  <si>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</si>
  <si>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</si>
  <si>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</si>
  <si>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</si>
  <si>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</si>
  <si>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</si>
  <si>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</si>
  <si>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</si>
  <si>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</si>
  <si>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</si>
  <si>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</si>
  <si>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</si>
  <si>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</si>
  <si>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</si>
  <si>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</si>
  <si>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</si>
  <si>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</si>
  <si>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</si>
  <si>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</si>
  <si>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</si>
  <si>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</si>
  <si>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</si>
  <si>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</si>
  <si>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</si>
  <si>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</si>
  <si>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</si>
  <si>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</si>
  <si>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</si>
  <si>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</si>
  <si>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</si>
  <si>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</si>
  <si>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</si>
  <si>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</si>
  <si>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</si>
  <si>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</si>
  <si>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</si>
  <si>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</si>
  <si>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</si>
  <si>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</si>
  <si>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</si>
  <si>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</si>
  <si>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</si>
  <si>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</si>
  <si>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</si>
  <si>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</si>
  <si>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</si>
  <si>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</si>
  <si>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</si>
  <si>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</si>
  <si>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</si>
  <si>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</si>
  <si>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</si>
  <si>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</si>
  <si>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</si>
  <si>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</si>
  <si>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</si>
  <si>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</si>
  <si>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</si>
  <si>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</si>
  <si>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</si>
  <si>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</si>
  <si>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</si>
  <si>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</si>
  <si>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</si>
  <si>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</si>
  <si>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</si>
  <si>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</si>
  <si>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</si>
  <si>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</si>
  <si>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</si>
  <si>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</si>
  <si>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</si>
  <si>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</si>
  <si>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</si>
  <si>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</si>
  <si>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</si>
  <si>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</si>
  <si>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</si>
  <si>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</si>
  <si>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</si>
  <si>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</si>
  <si>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</si>
  <si>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</si>
  <si>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</si>
  <si>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</si>
  <si>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</si>
  <si>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</si>
  <si>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</si>
  <si>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</si>
  <si>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</si>
  <si>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</si>
  <si>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</si>
  <si>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</si>
  <si>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</si>
  <si>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</si>
  <si>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</si>
  <si>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</si>
  <si>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</si>
  <si>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</si>
  <si>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</si>
  <si>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</si>
  <si>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</si>
  <si>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</si>
  <si>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</si>
  <si>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</si>
  <si>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</si>
  <si>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</si>
  <si>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</si>
  <si>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</si>
  <si>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</si>
  <si>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</si>
  <si>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</si>
  <si>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</si>
  <si>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</si>
  <si>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</si>
  <si>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</si>
  <si>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</si>
  <si>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</si>
  <si>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</si>
  <si>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</si>
  <si>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</si>
  <si>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</si>
  <si>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</si>
  <si>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</si>
  <si>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</si>
  <si>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</si>
  <si>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</si>
  <si>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</si>
  <si>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</si>
  <si>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</si>
  <si>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</si>
  <si>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</si>
  <si>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</si>
  <si>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</si>
  <si>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</si>
  <si>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</si>
  <si>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</si>
  <si>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</si>
  <si>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</si>
  <si>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</si>
  <si>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</si>
  <si>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</si>
  <si>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</si>
  <si>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</si>
  <si>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</si>
  <si>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</si>
  <si>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</si>
  <si>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</si>
  <si>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</si>
  <si>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</si>
  <si>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</si>
  <si>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</si>
  <si>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</si>
  <si>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</si>
  <si>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</si>
  <si>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</si>
  <si>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</si>
  <si>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</si>
  <si>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</si>
  <si>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</si>
  <si>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</si>
  <si>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</si>
  <si>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</si>
  <si>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</si>
  <si>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</si>
  <si>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</si>
  <si>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</si>
  <si>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</si>
  <si>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</si>
  <si>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</si>
  <si>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</si>
  <si>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</si>
  <si>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</si>
  <si>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</si>
  <si>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</si>
  <si>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</si>
  <si>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</si>
  <si>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</si>
  <si>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</si>
  <si>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</si>
  <si>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</si>
  <si>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</si>
  <si>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</si>
  <si>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</si>
  <si>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</si>
  <si>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</si>
  <si>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</si>
  <si>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</si>
  <si>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</si>
  <si>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</si>
  <si>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</si>
  <si>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</si>
  <si>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</si>
  <si>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</si>
  <si>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</si>
  <si>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</si>
  <si>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</si>
  <si>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</si>
  <si>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</si>
  <si>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</si>
  <si>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</si>
  <si>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</si>
  <si>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</si>
  <si>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</si>
  <si>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</si>
  <si>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</si>
  <si>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</si>
  <si>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</si>
  <si>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</si>
  <si>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</si>
  <si>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</si>
  <si>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</si>
  <si>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</si>
  <si>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</si>
  <si>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</si>
  <si>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</si>
  <si>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</si>
  <si>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</si>
  <si>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</si>
  <si>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</si>
  <si>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</si>
  <si>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</si>
  <si>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</si>
  <si>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</si>
  <si>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</si>
  <si>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</si>
  <si>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</si>
  <si>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</si>
  <si>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</si>
  <si>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</si>
  <si>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</si>
  <si>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</si>
  <si>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</si>
  <si>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</si>
  <si>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</si>
  <si>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</si>
  <si>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</si>
  <si>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</si>
  <si>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</si>
  <si>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</si>
  <si>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</si>
  <si>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</si>
  <si>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</si>
  <si>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</si>
  <si>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</si>
  <si>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</si>
  <si>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</si>
  <si>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</si>
  <si>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</si>
  <si>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</si>
  <si>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</si>
  <si>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</si>
  <si>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</si>
  <si>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</si>
  <si>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</si>
  <si>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</si>
  <si>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</si>
  <si>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</si>
  <si>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</si>
  <si>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</si>
  <si>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</si>
  <si>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</si>
  <si>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</si>
  <si>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</si>
  <si>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</si>
  <si>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</si>
  <si>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</si>
  <si>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</si>
  <si>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</si>
  <si>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</si>
  <si>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</si>
  <si>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</si>
  <si>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</si>
  <si>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</si>
  <si>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</si>
  <si>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</si>
  <si>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</si>
  <si>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</si>
  <si>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</si>
  <si>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</si>
  <si>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</si>
  <si>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</si>
  <si>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</si>
  <si>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</si>
  <si>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</si>
  <si>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</si>
  <si>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</si>
  <si>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</si>
  <si>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</si>
  <si>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</si>
  <si>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</si>
  <si>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</si>
  <si>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</si>
  <si>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</si>
  <si>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</si>
  <si>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</si>
  <si>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</si>
  <si>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</si>
  <si>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</si>
  <si>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</si>
  <si>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</si>
  <si>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</si>
  <si>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</si>
  <si>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</si>
  <si>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</si>
  <si>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</si>
  <si>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</si>
  <si>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</si>
  <si>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</si>
  <si>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</si>
  <si>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</si>
  <si>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</si>
  <si>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</si>
  <si>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</si>
  <si>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</si>
  <si>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</si>
  <si>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</si>
  <si>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</si>
  <si>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</si>
  <si>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</si>
  <si>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</si>
  <si>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</si>
  <si>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</si>
  <si>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</si>
  <si>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</si>
  <si>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</si>
  <si>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</si>
  <si>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</si>
  <si>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</si>
  <si>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</si>
  <si>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</si>
  <si>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</si>
  <si>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</si>
  <si>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</si>
  <si>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</si>
  <si>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</si>
  <si>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</si>
  <si>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</si>
  <si>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</si>
  <si>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</si>
  <si>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</si>
  <si>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</si>
  <si>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</si>
  <si>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</si>
  <si>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</si>
  <si>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</si>
  <si>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</si>
  <si>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</si>
  <si>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</si>
  <si>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</si>
  <si>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</si>
  <si>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</si>
  <si>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</si>
  <si>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</si>
  <si>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</si>
  <si>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</si>
  <si>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</si>
  <si>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</si>
  <si>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</si>
  <si>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</si>
  <si>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</si>
  <si>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</si>
  <si>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</si>
  <si>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</si>
  <si>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</si>
  <si>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</si>
  <si>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</si>
  <si>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</si>
  <si>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</si>
  <si>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</si>
  <si>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</si>
  <si>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</si>
  <si>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</si>
  <si>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</si>
  <si>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</si>
  <si>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</si>
  <si>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</si>
  <si>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</si>
  <si>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</si>
  <si>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</si>
  <si>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</si>
  <si>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</si>
  <si>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</si>
  <si>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</si>
  <si>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</si>
  <si>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</si>
  <si>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</si>
  <si>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</si>
  <si>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</si>
  <si>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</si>
  <si>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</si>
  <si>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</si>
  <si>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</si>
  <si>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</si>
  <si>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</si>
  <si>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</si>
  <si>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</si>
  <si>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</si>
  <si>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</si>
  <si>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</si>
  <si>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</si>
  <si>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</si>
  <si>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</si>
  <si>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</si>
  <si>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</si>
  <si>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</si>
  <si>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</si>
  <si>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</si>
  <si>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</si>
  <si>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</si>
  <si>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</si>
  <si>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</si>
  <si>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</si>
  <si>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</si>
  <si>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</si>
  <si>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</si>
  <si>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</si>
  <si>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</si>
  <si>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</si>
  <si>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</si>
  <si>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</si>
  <si>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</si>
  <si>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</si>
  <si>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</si>
  <si>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</si>
  <si>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</si>
  <si>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</si>
  <si>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</si>
  <si>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</si>
  <si>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</si>
  <si>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</si>
  <si>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</si>
  <si>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</si>
  <si>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</si>
  <si>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</si>
  <si>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</si>
  <si>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</si>
  <si>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</si>
  <si>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</si>
  <si>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</si>
  <si>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</si>
  <si>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</si>
  <si>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</si>
  <si>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</si>
  <si>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</si>
  <si>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</si>
  <si>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</si>
  <si>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</si>
  <si>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</si>
  <si>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</si>
  <si>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</si>
  <si>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</si>
  <si>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</si>
  <si>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</si>
  <si>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</si>
  <si>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</si>
  <si>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</si>
  <si>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</si>
  <si>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</si>
  <si>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</si>
  <si>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</si>
  <si>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</si>
  <si>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</si>
  <si>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</si>
  <si>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</si>
  <si>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</si>
  <si>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</si>
  <si>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</si>
  <si>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</si>
  <si>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</si>
  <si>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</si>
  <si>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</si>
  <si>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</si>
  <si>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</si>
  <si>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</si>
  <si>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</si>
  <si>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</si>
  <si>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</si>
  <si>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</si>
  <si>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</si>
  <si>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</si>
  <si>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</si>
  <si>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</si>
  <si>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</si>
  <si>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</si>
  <si>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</si>
  <si>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</si>
  <si>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</si>
  <si>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</si>
  <si>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</si>
  <si>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</si>
  <si>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</si>
  <si>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</si>
  <si>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</si>
  <si>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</si>
  <si>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</si>
  <si>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</si>
  <si>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</si>
  <si>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</si>
  <si>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</si>
  <si>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</si>
  <si>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</si>
  <si>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</si>
  <si>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</si>
  <si>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</si>
  <si>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</si>
  <si>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</si>
  <si>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</si>
  <si>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</si>
  <si>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</si>
  <si>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</si>
  <si>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</si>
  <si>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</si>
  <si>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</si>
  <si>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</si>
  <si>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</si>
  <si>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</si>
  <si>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</si>
  <si>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</si>
  <si>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</si>
  <si>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</si>
  <si>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</si>
  <si>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</si>
  <si>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</si>
  <si>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</si>
  <si>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</si>
  <si>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</si>
  <si>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</si>
  <si>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</si>
  <si>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</si>
  <si>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</si>
  <si>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</si>
  <si>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</si>
  <si>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</si>
  <si>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</si>
  <si>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</si>
  <si>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</si>
  <si>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</si>
  <si>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</si>
  <si>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</si>
  <si>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</si>
  <si>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</si>
  <si>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</si>
  <si>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</si>
  <si>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</si>
  <si>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</si>
  <si>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</si>
  <si>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</si>
  <si>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</si>
  <si>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</si>
  <si>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</si>
  <si>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</si>
  <si>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</si>
  <si>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</si>
  <si>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</si>
  <si>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</si>
  <si>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</si>
  <si>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</si>
  <si>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</si>
  <si>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</si>
  <si>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</si>
  <si>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</si>
  <si>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</si>
  <si>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</si>
  <si>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</si>
  <si>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</si>
  <si>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</si>
  <si>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</si>
  <si>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</si>
  <si>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</si>
  <si>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</si>
  <si>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</si>
  <si>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</si>
  <si>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</si>
  <si>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</si>
  <si>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</si>
  <si>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</si>
  <si>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</si>
  <si>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</si>
  <si>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</si>
  <si>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</si>
  <si>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</si>
  <si>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</si>
  <si>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</si>
  <si>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</si>
  <si>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</si>
  <si>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</si>
  <si>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</si>
  <si>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</si>
  <si>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</si>
  <si>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</si>
  <si>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</si>
  <si>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</si>
  <si>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</si>
  <si>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</si>
  <si>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</si>
  <si>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</si>
  <si>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</si>
  <si>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</si>
  <si>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</si>
  <si>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</si>
  <si>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</si>
  <si>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</si>
  <si>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</si>
  <si>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</si>
  <si>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</si>
  <si>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</si>
  <si>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</si>
  <si>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</si>
  <si>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</si>
  <si>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</si>
  <si>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</si>
  <si>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</si>
  <si>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</si>
  <si>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</si>
  <si>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</si>
  <si>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</si>
  <si>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</si>
  <si>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</si>
  <si>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</si>
  <si>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</si>
  <si>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</si>
  <si>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</si>
  <si>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</si>
  <si>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</si>
  <si>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</si>
  <si>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</si>
  <si>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</si>
  <si>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</si>
  <si>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</si>
  <si>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</si>
  <si>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</si>
  <si>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</si>
  <si>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</si>
  <si>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</si>
  <si>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</si>
  <si>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</si>
  <si>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</si>
  <si>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</si>
  <si>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</si>
  <si>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</si>
  <si>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</si>
  <si>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</si>
  <si>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</si>
  <si>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</si>
  <si>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</si>
  <si>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</si>
  <si>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</si>
  <si>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</si>
  <si>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</si>
  <si>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</si>
  <si>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</si>
  <si>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</si>
  <si>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</si>
  <si>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</si>
  <si>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</si>
  <si>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</si>
  <si>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</si>
  <si>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</si>
  <si>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</si>
  <si>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</si>
  <si>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</si>
  <si>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</si>
  <si>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</si>
  <si>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</si>
  <si>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</si>
  <si>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</si>
  <si>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</si>
  <si>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</si>
  <si>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</si>
  <si>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</si>
  <si>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</si>
  <si>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</si>
  <si>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</si>
  <si>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</si>
  <si>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</si>
  <si>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</si>
  <si>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</si>
  <si>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</si>
  <si>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</si>
  <si>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</si>
  <si>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</si>
  <si>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</si>
  <si>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</si>
  <si>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</si>
  <si>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</si>
  <si>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</si>
  <si>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</si>
  <si>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</si>
  <si>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</si>
  <si>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</si>
  <si>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</si>
  <si>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</si>
  <si>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</si>
  <si>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</si>
  <si>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</si>
  <si>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</si>
  <si>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</si>
  <si>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</si>
  <si>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</si>
  <si>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</si>
  <si>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</si>
  <si>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</si>
  <si>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</si>
  <si>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</si>
  <si>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</si>
  <si>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</si>
  <si>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</si>
  <si>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</si>
  <si>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</si>
  <si>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</si>
  <si>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</si>
  <si>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</si>
  <si>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</si>
  <si>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</si>
  <si>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</si>
  <si>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</si>
  <si>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</si>
  <si>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</si>
  <si>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</si>
  <si>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</si>
  <si>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</si>
  <si>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</si>
  <si>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</si>
  <si>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</si>
  <si>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</si>
  <si>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</si>
  <si>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</si>
  <si>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</si>
  <si>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</si>
  <si>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</si>
  <si>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</si>
  <si>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</si>
  <si>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</si>
  <si>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</si>
  <si>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</si>
  <si>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</si>
  <si>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</si>
  <si>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</si>
  <si>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</si>
  <si>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</si>
  <si>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</si>
  <si>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</si>
  <si>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</si>
  <si>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</si>
  <si>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</si>
  <si>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</si>
  <si>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</si>
  <si>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</si>
  <si>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</si>
  <si>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</si>
  <si>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</si>
  <si>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</si>
  <si>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</si>
  <si>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</si>
  <si>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</si>
  <si>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</si>
  <si>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</si>
  <si>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</si>
  <si>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</si>
  <si>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</si>
  <si>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</si>
  <si>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</si>
  <si>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</si>
  <si>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</si>
  <si>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</si>
  <si>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</si>
  <si>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</si>
  <si>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</si>
  <si>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</si>
  <si>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</si>
  <si>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</si>
  <si>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</si>
  <si>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</si>
  <si>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</si>
  <si>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</si>
  <si>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</si>
  <si>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</si>
  <si>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</si>
  <si>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</si>
  <si>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</si>
  <si>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</si>
  <si>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</si>
  <si>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</si>
  <si>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</si>
  <si>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</si>
  <si>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</si>
  <si>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</si>
  <si>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</si>
  <si>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</si>
  <si>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</si>
  <si>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</si>
  <si>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</si>
  <si>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</si>
  <si>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</si>
  <si>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</si>
  <si>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</si>
  <si>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</si>
  <si>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</si>
  <si>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</si>
  <si>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</si>
  <si>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</si>
  <si>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</si>
  <si>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</si>
  <si>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</si>
  <si>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</si>
  <si>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</si>
  <si>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</si>
  <si>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</si>
  <si>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</si>
  <si>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</si>
  <si>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</si>
  <si>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</si>
  <si>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</si>
  <si>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</si>
  <si>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</si>
  <si>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</si>
  <si>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</si>
  <si>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</si>
  <si>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</si>
  <si>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</si>
  <si>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</si>
  <si>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</si>
  <si>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</si>
  <si>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</si>
  <si>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</si>
  <si>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</si>
  <si>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</si>
  <si>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</si>
  <si>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</si>
  <si>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</si>
  <si>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</si>
  <si>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</si>
  <si>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</si>
  <si>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</si>
  <si>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</si>
  <si>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</si>
  <si>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</si>
  <si>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</si>
  <si>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</si>
  <si>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</si>
  <si>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</si>
  <si>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</si>
  <si>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</si>
  <si>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</si>
  <si>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</si>
  <si>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</si>
  <si>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</si>
  <si>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</si>
  <si>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</si>
  <si>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</si>
  <si>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</si>
  <si>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</si>
  <si>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</si>
  <si>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</si>
  <si>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</si>
  <si>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</si>
  <si>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</si>
  <si>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</si>
  <si>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</si>
  <si>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</si>
  <si>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</si>
  <si>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</si>
  <si>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</si>
  <si>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</si>
  <si>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</si>
  <si>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</si>
  <si>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</si>
  <si>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</si>
  <si>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</si>
  <si>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</si>
  <si>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</si>
  <si>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</si>
  <si>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</si>
  <si>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</si>
  <si>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</si>
  <si>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</si>
  <si>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</si>
  <si>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</si>
  <si>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</si>
  <si>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</si>
  <si>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</si>
  <si>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</si>
  <si>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</si>
  <si>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</si>
  <si>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</si>
  <si>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</si>
  <si>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</si>
  <si>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</si>
  <si>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</si>
  <si>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</si>
  <si>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</si>
  <si>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</si>
  <si>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</si>
  <si>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</si>
  <si>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</si>
  <si>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</si>
  <si>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</si>
  <si>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</si>
  <si>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</si>
  <si>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</si>
  <si>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</si>
  <si>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</si>
  <si>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</si>
  <si>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</si>
  <si>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</si>
  <si>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</si>
  <si>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</si>
  <si>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</si>
  <si>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</si>
  <si>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</si>
  <si>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</si>
  <si>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</si>
  <si>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</si>
  <si>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</si>
  <si>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</si>
  <si>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</si>
  <si>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</si>
  <si>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</si>
  <si>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</si>
  <si>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</si>
  <si>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</si>
  <si>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</si>
  <si>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</si>
  <si>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</si>
  <si>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</si>
  <si>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</si>
  <si>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</si>
  <si>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</si>
  <si>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</si>
  <si>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</si>
  <si>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</si>
  <si>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</si>
  <si>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</si>
  <si>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</si>
  <si>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</si>
  <si>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</si>
  <si>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</si>
  <si>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</si>
  <si>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</si>
  <si>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</si>
  <si>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</si>
  <si>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</si>
  <si>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</si>
  <si>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</si>
  <si>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</si>
  <si>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</si>
  <si>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</si>
  <si>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</si>
  <si>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</si>
  <si>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</si>
  <si>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</si>
  <si>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</si>
  <si>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</si>
  <si>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</si>
  <si>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</si>
  <si>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</si>
  <si>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</si>
  <si>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</si>
  <si>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</si>
  <si>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</si>
  <si>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</si>
  <si>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</si>
  <si>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</si>
  <si>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</si>
  <si>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</si>
  <si>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</si>
  <si>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</si>
  <si>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</si>
  <si>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</si>
  <si>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</si>
  <si>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</si>
  <si>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</si>
  <si>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</si>
  <si>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</si>
  <si>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</si>
  <si>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</si>
  <si>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</si>
  <si>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</si>
  <si>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</si>
  <si>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</si>
  <si>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</si>
  <si>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</si>
  <si>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</si>
  <si>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</si>
  <si>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</si>
  <si>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</si>
  <si>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</si>
  <si>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</si>
  <si>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</si>
  <si>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</si>
  <si>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</si>
  <si>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</si>
  <si>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</si>
  <si>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</si>
  <si>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</si>
  <si>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</si>
  <si>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</si>
  <si>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</si>
  <si>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</si>
  <si>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</si>
  <si>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</si>
  <si>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</si>
  <si>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</si>
  <si>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</si>
  <si>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</si>
  <si>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</si>
  <si>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</si>
  <si>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</si>
  <si>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</si>
  <si>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</si>
  <si>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</si>
  <si>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</si>
  <si>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</si>
  <si>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</si>
  <si>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</si>
  <si>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</si>
  <si>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</si>
  <si>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</si>
  <si>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</si>
  <si>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</si>
  <si>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</si>
  <si>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</si>
  <si>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</si>
  <si>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</si>
  <si>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</si>
  <si>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</si>
  <si>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</si>
  <si>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</si>
  <si>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</si>
  <si>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</si>
  <si>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</si>
  <si>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</si>
  <si>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</si>
  <si>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</si>
  <si>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</si>
  <si>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</si>
  <si>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</si>
  <si>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</si>
  <si>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</si>
  <si>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</si>
  <si>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</si>
  <si>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</si>
  <si>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</si>
  <si>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</si>
  <si>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</si>
  <si>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</si>
  <si>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</si>
  <si>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</si>
  <si>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</si>
  <si>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</si>
  <si>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</si>
  <si>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</si>
  <si>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</si>
  <si>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</si>
  <si>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</si>
  <si>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</si>
  <si>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</si>
  <si>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</si>
  <si>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</si>
  <si>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</si>
  <si>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</si>
  <si>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</si>
  <si>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</si>
  <si>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</si>
  <si>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</si>
  <si>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</si>
  <si>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</si>
  <si>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</si>
  <si>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</si>
  <si>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</si>
  <si>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</si>
  <si>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</si>
  <si>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</si>
  <si>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</si>
  <si>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</si>
  <si>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</si>
  <si>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</si>
  <si>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</si>
  <si>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</si>
  <si>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</si>
  <si>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</si>
  <si>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</si>
  <si>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</si>
  <si>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</si>
  <si>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</si>
  <si>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</si>
  <si>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</si>
  <si>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</si>
  <si>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</si>
  <si>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</si>
  <si>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</si>
  <si>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</si>
  <si>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</si>
  <si>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</si>
  <si>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</si>
  <si>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</si>
  <si>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</si>
  <si>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</si>
  <si>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</si>
  <si>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</si>
  <si>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</si>
  <si>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</si>
  <si>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</si>
  <si>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</si>
  <si>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</si>
  <si>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</si>
  <si>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</si>
  <si>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</si>
  <si>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</si>
  <si>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</si>
  <si>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</si>
  <si>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</si>
  <si>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</si>
  <si>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</si>
  <si>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</si>
  <si>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</si>
  <si>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</si>
  <si>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</si>
  <si>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</si>
  <si>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</si>
  <si>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</si>
  <si>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</si>
  <si>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</si>
  <si>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</si>
  <si>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</si>
  <si>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</si>
  <si>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</si>
  <si>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</si>
  <si>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</si>
  <si>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</si>
  <si>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</si>
  <si>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</si>
  <si>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</si>
  <si>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</si>
  <si>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</si>
  <si>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</si>
  <si>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</si>
  <si>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</si>
  <si>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</si>
  <si>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</si>
  <si>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</si>
  <si>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</si>
  <si>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</si>
  <si>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</si>
  <si>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</si>
  <si>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</si>
  <si>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</si>
  <si>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</si>
  <si>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</si>
  <si>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</si>
  <si>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</si>
  <si>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</si>
  <si>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</si>
  <si>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</si>
  <si>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</si>
  <si>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</si>
  <si>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</si>
  <si>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</si>
  <si>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</si>
  <si>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</si>
  <si>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</si>
  <si>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</si>
  <si>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</si>
  <si>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</si>
  <si>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</si>
  <si>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</si>
  <si>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</si>
  <si>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</si>
  <si>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</si>
  <si>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</si>
  <si>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</si>
  <si>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</si>
  <si>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</si>
  <si>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</si>
  <si>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</si>
  <si>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</si>
  <si>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</si>
  <si>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</si>
  <si>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</si>
  <si>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</si>
  <si>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</si>
  <si>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</si>
  <si>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</si>
  <si>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</si>
  <si>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</si>
  <si>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</si>
  <si>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</si>
  <si>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</si>
  <si>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</si>
  <si>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</si>
  <si>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</si>
  <si>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</si>
  <si>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</si>
  <si>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</si>
  <si>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</si>
  <si>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</si>
  <si>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</si>
  <si>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</si>
  <si>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</si>
  <si>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</si>
  <si>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</si>
  <si>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</si>
  <si>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</si>
  <si>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</si>
  <si>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</si>
  <si>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</si>
  <si>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</si>
  <si>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</si>
  <si>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</si>
  <si>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</si>
  <si>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</si>
  <si>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</si>
  <si>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</si>
  <si>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</si>
  <si>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</si>
  <si>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</si>
  <si>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</si>
  <si>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</si>
  <si>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</si>
  <si>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</si>
  <si>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</si>
  <si>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</si>
  <si>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</si>
  <si>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</si>
  <si>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</si>
  <si>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</si>
  <si>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</si>
  <si>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</si>
  <si>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</si>
  <si>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</si>
  <si>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</si>
  <si>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</si>
  <si>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</si>
  <si>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</si>
  <si>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</si>
  <si>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</si>
  <si>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</si>
  <si>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</si>
  <si>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</si>
  <si>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</si>
  <si>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</si>
  <si>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</si>
  <si>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</si>
  <si>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</si>
  <si>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</si>
  <si>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</si>
  <si>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</si>
  <si>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</si>
  <si>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</si>
  <si>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</si>
  <si>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</si>
  <si>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</si>
  <si>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</si>
  <si>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</si>
  <si>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</si>
  <si>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</si>
  <si>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</si>
  <si>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</si>
  <si>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</si>
  <si>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</si>
  <si>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</si>
  <si>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</si>
  <si>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</si>
  <si>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</si>
  <si>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</si>
  <si>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</si>
  <si>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</si>
  <si>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</si>
  <si>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</si>
  <si>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</si>
  <si>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</si>
  <si>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</si>
  <si>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</si>
  <si>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</si>
  <si>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</si>
  <si>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</si>
  <si>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</si>
  <si>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</si>
  <si>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</si>
  <si>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</si>
  <si>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</si>
  <si>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</si>
  <si>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</si>
  <si>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</si>
  <si>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</si>
  <si>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</si>
  <si>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</si>
  <si>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</si>
  <si>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</si>
  <si>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</si>
  <si>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</si>
  <si>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</si>
  <si>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</si>
  <si>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</si>
  <si>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</si>
  <si>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</si>
  <si>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</si>
  <si>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</si>
  <si>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</si>
  <si>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</si>
  <si>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</si>
  <si>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</si>
  <si>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</si>
  <si>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</si>
  <si>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</si>
  <si>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</si>
  <si>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</si>
  <si>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</si>
  <si>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</si>
  <si>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</si>
  <si>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</si>
  <si>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</si>
  <si>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</si>
  <si>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</si>
  <si>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</si>
  <si>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</si>
  <si>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</si>
  <si>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</si>
  <si>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</si>
  <si>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</si>
  <si>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</si>
  <si>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</si>
  <si>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</si>
  <si>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</si>
  <si>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</si>
  <si>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</si>
  <si>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</si>
  <si>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</si>
  <si>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</si>
  <si>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</si>
  <si>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</si>
  <si>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</si>
  <si>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</si>
  <si>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</si>
  <si>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</si>
  <si>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</si>
  <si>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</si>
  <si>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</si>
  <si>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</si>
  <si>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</si>
  <si>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</si>
  <si>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</si>
  <si>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</si>
  <si>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</si>
  <si>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</si>
  <si>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</si>
  <si>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</si>
  <si>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</si>
  <si>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</si>
  <si>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</si>
  <si>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</si>
  <si>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</si>
  <si>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</si>
  <si>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</si>
  <si>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</si>
  <si>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</si>
  <si>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</si>
  <si>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</si>
  <si>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</si>
  <si>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</si>
  <si>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</si>
  <si>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</si>
  <si>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</si>
  <si>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</si>
  <si>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</si>
  <si>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</si>
  <si>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</si>
  <si>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</si>
  <si>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</si>
  <si>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</si>
  <si>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</si>
  <si>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</si>
  <si>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</si>
  <si>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</si>
  <si>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</si>
  <si>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</si>
  <si>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</si>
  <si>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</si>
  <si>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</si>
  <si>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</si>
  <si>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</si>
  <si>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</si>
  <si>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</si>
  <si>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</si>
  <si>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</si>
  <si>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</si>
  <si>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</si>
  <si>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</si>
  <si>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</si>
  <si>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</si>
  <si>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</si>
  <si>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</si>
  <si>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</si>
  <si>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</si>
  <si>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</si>
  <si>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</si>
  <si>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</si>
  <si>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</si>
  <si>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</si>
  <si>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</si>
  <si>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</si>
  <si>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</si>
  <si>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</si>
  <si>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</si>
  <si>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</si>
  <si>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</si>
  <si>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</si>
  <si>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</si>
  <si>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</si>
  <si>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</si>
  <si>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</si>
  <si>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</si>
  <si>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</si>
  <si>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</si>
  <si>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</si>
  <si>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</si>
  <si>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</si>
  <si>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</si>
  <si>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</si>
  <si>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</si>
  <si>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</si>
  <si>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</si>
  <si>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</si>
  <si>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</si>
  <si>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</si>
  <si>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</si>
  <si>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</si>
  <si>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</si>
  <si>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</si>
  <si>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</si>
  <si>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</si>
  <si>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</si>
  <si>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</si>
  <si>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</si>
  <si>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</si>
  <si>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</si>
  <si>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</si>
  <si>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</si>
  <si>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</si>
  <si>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</si>
  <si>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</si>
  <si>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</si>
  <si>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</si>
  <si>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</si>
  <si>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</si>
  <si>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</si>
  <si>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</si>
  <si>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</si>
  <si>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</si>
  <si>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</si>
  <si>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</si>
  <si>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</si>
  <si>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</si>
  <si>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</si>
  <si>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</si>
  <si>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</si>
  <si>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</si>
  <si>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</si>
  <si>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</si>
  <si>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</si>
  <si>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</si>
  <si>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</si>
  <si>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</si>
  <si>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</si>
  <si>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</si>
  <si>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</si>
  <si>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</si>
  <si>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</si>
  <si>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</si>
  <si>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</si>
  <si>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</si>
  <si>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</si>
  <si>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</si>
  <si>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</si>
  <si>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</si>
  <si>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</si>
  <si>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</si>
  <si>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</si>
  <si>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</si>
  <si>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</si>
  <si>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</si>
  <si>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</si>
  <si>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</si>
  <si>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</si>
  <si>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</si>
  <si>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</si>
  <si>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</si>
  <si>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</si>
  <si>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</si>
  <si>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</si>
  <si>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</si>
  <si>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</si>
  <si>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</si>
  <si>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</si>
  <si>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</si>
  <si>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</si>
  <si>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</si>
  <si>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</si>
  <si>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</si>
  <si>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</si>
  <si>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</si>
  <si>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</si>
  <si>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</si>
  <si>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</si>
  <si>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</si>
  <si>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</si>
  <si>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</si>
  <si>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</si>
  <si>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</si>
  <si>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</si>
  <si>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</si>
  <si>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</si>
  <si>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</si>
  <si>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</si>
  <si>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</si>
  <si>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</si>
  <si>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</si>
  <si>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</si>
  <si>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</si>
  <si>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</si>
  <si>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</si>
  <si>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</si>
  <si>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</si>
  <si>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</si>
  <si>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</si>
  <si>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</si>
  <si>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</si>
  <si>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</si>
  <si>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</si>
  <si>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</si>
  <si>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</si>
  <si>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</si>
  <si>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</si>
  <si>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</si>
  <si>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</si>
  <si>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</si>
  <si>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</si>
  <si>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</si>
  <si>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</si>
  <si>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</si>
  <si>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</si>
  <si>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</si>
  <si>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</si>
  <si>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</si>
  <si>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</si>
  <si>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</si>
  <si>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</si>
  <si>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</si>
  <si>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</si>
  <si>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</si>
  <si>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</si>
  <si>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</si>
  <si>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</si>
  <si>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</si>
  <si>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</si>
  <si>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</si>
  <si>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</si>
  <si>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</si>
  <si>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</si>
  <si>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</si>
  <si>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</si>
  <si>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</si>
  <si>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</si>
  <si>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</si>
  <si>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</si>
  <si>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</si>
  <si>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</si>
  <si>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</si>
  <si>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</si>
  <si>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</si>
  <si>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</si>
  <si>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</si>
  <si>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</si>
  <si>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</si>
  <si>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</si>
  <si>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</si>
  <si>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</si>
  <si>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</si>
  <si>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</si>
  <si>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</si>
  <si>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</si>
  <si>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</si>
  <si>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</si>
  <si>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</si>
  <si>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</si>
  <si>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</si>
  <si>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</si>
  <si>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</si>
  <si>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</si>
  <si>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</si>
  <si>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</si>
  <si>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</si>
  <si>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</si>
  <si>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</si>
  <si>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</si>
  <si>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</si>
  <si>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</si>
  <si>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</si>
  <si>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</si>
  <si>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</si>
  <si>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</si>
  <si>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</si>
  <si>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</si>
  <si>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</si>
  <si>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</si>
  <si>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</si>
  <si>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</si>
  <si>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</si>
  <si>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</si>
  <si>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</si>
  <si>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</si>
  <si>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</si>
  <si>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</si>
  <si>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</si>
  <si>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</si>
  <si>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</si>
  <si>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</si>
  <si>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</si>
  <si>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</si>
  <si>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</si>
  <si>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</si>
  <si>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</si>
  <si>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</si>
  <si>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</si>
  <si>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</si>
  <si>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</si>
  <si>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</si>
  <si>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</si>
  <si>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</si>
  <si>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</si>
  <si>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</si>
  <si>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</si>
  <si>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</si>
  <si>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</si>
  <si>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</si>
  <si>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</si>
  <si>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</si>
  <si>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</si>
  <si>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</si>
  <si>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</si>
  <si>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</si>
  <si>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</si>
  <si>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</si>
  <si>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</si>
  <si>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</si>
  <si>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</si>
  <si>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</si>
  <si>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</si>
  <si>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</si>
  <si>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</si>
  <si>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</si>
  <si>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</si>
  <si>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</si>
  <si>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</si>
  <si>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</si>
  <si>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</si>
  <si>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</si>
  <si>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</si>
  <si>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</si>
  <si>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</si>
  <si>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</si>
  <si>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</si>
  <si>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</si>
  <si>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</si>
  <si>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</si>
  <si>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</si>
  <si>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</si>
  <si>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</si>
  <si>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</si>
  <si>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</si>
  <si>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</si>
  <si>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</si>
  <si>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</si>
  <si>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</si>
  <si>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</si>
  <si>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</si>
  <si>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</si>
  <si>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</si>
  <si>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</si>
  <si>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</si>
  <si>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</si>
  <si>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</si>
  <si>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</si>
  <si>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</si>
  <si>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</si>
  <si>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</si>
  <si>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</si>
  <si>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</si>
  <si>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</si>
  <si>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</si>
  <si>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</si>
  <si>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</si>
  <si>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</si>
  <si>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</si>
  <si>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</si>
  <si>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</si>
  <si>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</si>
  <si>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</si>
  <si>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</si>
  <si>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</si>
  <si>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</si>
  <si>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</si>
  <si>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</si>
  <si>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</si>
  <si>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</si>
  <si>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</si>
  <si>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</si>
  <si>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</si>
  <si>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</si>
  <si>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</si>
  <si>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</si>
  <si>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</si>
  <si>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</si>
  <si>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</si>
  <si>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</si>
  <si>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</si>
  <si>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</si>
  <si>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</si>
  <si>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</si>
  <si>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</si>
  <si>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</si>
  <si>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</si>
  <si>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</si>
  <si>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</si>
  <si>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</si>
  <si>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</si>
  <si>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</si>
  <si>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</si>
  <si>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</si>
  <si>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</si>
  <si>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</si>
  <si>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</si>
  <si>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</si>
  <si>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</si>
  <si>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</si>
  <si>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</si>
  <si>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</si>
  <si>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</si>
  <si>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</si>
  <si>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</si>
  <si>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</si>
  <si>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</si>
  <si>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</si>
  <si>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</si>
  <si>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</si>
  <si>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</si>
  <si>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</si>
  <si>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</si>
  <si>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</si>
  <si>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</si>
  <si>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</si>
  <si>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</si>
  <si>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</si>
  <si>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</si>
  <si>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</si>
  <si>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</si>
  <si>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</si>
  <si>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</si>
  <si>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</si>
  <si>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</si>
  <si>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</si>
  <si>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</si>
  <si>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</si>
  <si>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</si>
  <si>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</si>
  <si>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</si>
  <si>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</si>
  <si>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</si>
  <si>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</si>
  <si>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</si>
  <si>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</si>
  <si>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</si>
  <si>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</si>
  <si>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</si>
  <si>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</si>
  <si>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</si>
  <si>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</si>
  <si>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</si>
  <si>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</si>
  <si>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</si>
  <si>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</si>
  <si>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</si>
  <si>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</si>
  <si>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</si>
  <si>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</si>
  <si>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</si>
  <si>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</si>
  <si>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</si>
  <si>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</si>
  <si>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</si>
  <si>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</si>
  <si>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</si>
  <si>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</si>
  <si>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</si>
  <si>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</si>
  <si>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</si>
  <si>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</si>
  <si>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</si>
  <si>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</si>
  <si>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</si>
  <si>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</si>
  <si>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</si>
  <si>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</si>
  <si>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</si>
  <si>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</si>
  <si>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</si>
  <si>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</si>
  <si>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</si>
  <si>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</si>
  <si>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</si>
  <si>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</si>
  <si>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</si>
  <si>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</si>
  <si>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</si>
  <si>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</si>
  <si>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</si>
  <si>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</si>
  <si>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</si>
  <si>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</si>
  <si>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</si>
  <si>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</si>
  <si>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</si>
  <si>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</si>
  <si>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</si>
  <si>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</si>
  <si>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</si>
  <si>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</si>
  <si>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</si>
  <si>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</si>
  <si>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</si>
  <si>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</si>
  <si>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</si>
  <si>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</si>
  <si>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</si>
  <si>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</si>
  <si>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</si>
  <si>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</si>
  <si>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</si>
  <si>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</si>
  <si>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</si>
  <si>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</si>
  <si>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</si>
  <si>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</si>
  <si>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</si>
  <si>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</si>
  <si>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</si>
  <si>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</si>
  <si>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</si>
  <si>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</si>
  <si>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</si>
  <si>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</si>
  <si>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</si>
  <si>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</si>
  <si>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</si>
  <si>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</si>
  <si>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</si>
  <si>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</si>
  <si>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</si>
  <si>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</si>
  <si>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</si>
  <si>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</si>
  <si>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</si>
  <si>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</si>
  <si>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</si>
  <si>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</si>
  <si>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</si>
  <si>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</si>
  <si>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</si>
  <si>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</si>
  <si>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</si>
  <si>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</si>
  <si>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</si>
  <si>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</si>
  <si>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</si>
  <si>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</si>
  <si>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</si>
  <si>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</si>
  <si>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</si>
  <si>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</si>
  <si>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</si>
  <si>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</si>
  <si>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</si>
  <si>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</si>
  <si>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</si>
  <si>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</si>
  <si>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</si>
  <si>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</si>
  <si>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</si>
  <si>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</si>
  <si>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</si>
  <si>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</si>
  <si>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</si>
  <si>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</si>
  <si>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</si>
  <si>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</si>
  <si>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</si>
  <si>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</si>
  <si>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</si>
  <si>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</si>
  <si>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</si>
  <si>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</si>
  <si>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</si>
  <si>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</si>
  <si>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</si>
  <si>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</si>
  <si>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</si>
  <si>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</si>
  <si>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</si>
  <si>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</si>
  <si>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</si>
  <si>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</si>
  <si>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</si>
  <si>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</si>
  <si>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</si>
  <si>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</si>
  <si>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</si>
  <si>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</si>
  <si>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</si>
  <si>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</si>
  <si>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</si>
  <si>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</si>
  <si>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</si>
  <si>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</si>
  <si>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</si>
  <si>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</si>
  <si>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</si>
  <si>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</si>
  <si>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</si>
  <si>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</si>
  <si>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</si>
  <si>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</si>
  <si>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</si>
  <si>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</si>
  <si>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</si>
  <si>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</si>
  <si>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</si>
  <si>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</si>
  <si>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</si>
  <si>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</si>
  <si>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</si>
  <si>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</si>
  <si>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</si>
  <si>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</si>
  <si>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</si>
  <si>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</si>
  <si>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</si>
  <si>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</si>
  <si>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</si>
  <si>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</si>
  <si>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</si>
  <si>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</si>
  <si>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</si>
  <si>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</si>
  <si>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</si>
  <si>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</si>
  <si>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</si>
  <si>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</si>
  <si>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</si>
  <si>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</si>
  <si>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</si>
  <si>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</si>
  <si>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</si>
  <si>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</si>
  <si>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</si>
  <si>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</si>
  <si>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</si>
  <si>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</si>
  <si>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</si>
  <si>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</si>
  <si>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</si>
  <si>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</si>
  <si>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</si>
  <si>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</si>
  <si>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</si>
  <si>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</si>
  <si>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</si>
  <si>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</si>
  <si>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</si>
  <si>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</si>
  <si>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</si>
  <si>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</si>
  <si>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</si>
  <si>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</si>
  <si>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</si>
  <si>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</si>
  <si>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</si>
  <si>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</si>
  <si>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</si>
  <si>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</si>
  <si>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</si>
  <si>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</si>
  <si>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</si>
  <si>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</si>
  <si>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</si>
  <si>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</si>
  <si>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</si>
  <si>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</si>
  <si>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</si>
  <si>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</si>
  <si>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</si>
  <si>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</si>
  <si>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</si>
  <si>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</si>
  <si>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</si>
  <si>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</si>
  <si>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</si>
  <si>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</si>
  <si>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</si>
  <si>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</si>
  <si>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</si>
  <si>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</si>
  <si>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</si>
  <si>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</si>
  <si>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</si>
  <si>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</si>
  <si>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</si>
  <si>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</si>
  <si>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</si>
  <si>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</si>
  <si>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</si>
  <si>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</si>
  <si>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</si>
  <si>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</si>
  <si>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</si>
  <si>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</si>
  <si>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</si>
  <si>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</si>
  <si>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</si>
  <si>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</si>
  <si>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</si>
  <si>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</si>
  <si>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</si>
  <si>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</si>
  <si>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</si>
  <si>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</si>
  <si>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</si>
  <si>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</si>
  <si>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</si>
  <si>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</si>
  <si>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</si>
  <si>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</si>
  <si>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</si>
  <si>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</si>
  <si>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</si>
  <si>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</si>
  <si>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</si>
  <si>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</si>
  <si>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</si>
  <si>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</si>
  <si>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</si>
  <si>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</si>
  <si>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</si>
  <si>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</si>
  <si>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</si>
  <si>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</si>
  <si>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</si>
  <si>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</si>
  <si>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</si>
  <si>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</si>
  <si>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</si>
  <si>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</si>
  <si>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</si>
  <si>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</si>
  <si>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</si>
  <si>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</si>
  <si>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</si>
  <si>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</si>
  <si>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</si>
  <si>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</si>
  <si>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</si>
  <si>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</si>
  <si>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</si>
  <si>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</si>
  <si>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</si>
  <si>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</si>
  <si>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</si>
  <si>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</si>
  <si>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</si>
  <si>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</si>
  <si>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</si>
  <si>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</si>
  <si>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</si>
  <si>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</si>
  <si>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</si>
  <si>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</si>
  <si>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</si>
  <si>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</si>
  <si>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</si>
  <si>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</si>
  <si>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</si>
  <si>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</si>
  <si>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</si>
  <si>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</si>
  <si>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</si>
  <si>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</si>
  <si>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</si>
  <si>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</si>
  <si>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</si>
  <si>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</si>
  <si>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</si>
  <si>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</si>
  <si>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</si>
  <si>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</si>
  <si>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</si>
  <si>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</si>
  <si>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</si>
  <si>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</si>
  <si>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</si>
  <si>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</si>
  <si>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</si>
  <si>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</si>
  <si>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</si>
  <si>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</si>
  <si>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</si>
  <si>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</si>
  <si>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</si>
  <si>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</si>
  <si>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</si>
  <si>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</si>
  <si>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</si>
  <si>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</si>
  <si>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</si>
  <si>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</si>
  <si>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</si>
  <si>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</si>
  <si>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</si>
  <si>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</si>
  <si>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</si>
  <si>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</si>
  <si>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</si>
  <si>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</si>
  <si>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</si>
  <si>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</si>
  <si>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</si>
  <si>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</si>
  <si>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</si>
  <si>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</si>
  <si>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</si>
  <si>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</si>
  <si>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</si>
  <si>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</si>
  <si>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</si>
  <si>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</si>
  <si>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</si>
  <si>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</si>
  <si>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</si>
  <si>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</si>
  <si>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</si>
  <si>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</si>
  <si>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</si>
  <si>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</si>
  <si>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</si>
  <si>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</si>
  <si>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</si>
  <si>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</si>
  <si>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</si>
  <si>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</si>
  <si>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</si>
  <si>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</si>
  <si>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</si>
  <si>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</si>
  <si>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</si>
  <si>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</si>
  <si>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</si>
  <si>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</si>
  <si>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</si>
  <si>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</si>
  <si>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</si>
  <si>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</si>
  <si>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</si>
  <si>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</si>
  <si>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</si>
  <si>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</si>
  <si>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</si>
  <si>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</si>
  <si>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</si>
  <si>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</si>
  <si>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</si>
  <si>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</si>
  <si>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</si>
  <si>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</si>
  <si>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</si>
  <si>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</si>
  <si>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</si>
  <si>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</si>
  <si>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</si>
  <si>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</si>
  <si>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</si>
  <si>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</si>
  <si>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</si>
  <si>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</si>
  <si>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</si>
  <si>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</si>
  <si>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</si>
  <si>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</si>
  <si>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</si>
  <si>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</si>
  <si>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</si>
  <si>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</si>
  <si>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</si>
  <si>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</si>
  <si>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</si>
  <si>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</si>
  <si>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</si>
  <si>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</si>
  <si>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</si>
  <si>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</si>
  <si>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</si>
  <si>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</si>
  <si>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</si>
  <si>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</si>
  <si>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</si>
  <si>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</si>
  <si>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</si>
  <si>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</si>
  <si>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</si>
  <si>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</si>
  <si>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</si>
  <si>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</si>
  <si>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</si>
  <si>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</si>
  <si>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</si>
  <si>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</si>
  <si>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</si>
  <si>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</si>
  <si>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</si>
  <si>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</si>
  <si>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</si>
  <si>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</si>
  <si>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</si>
  <si>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</si>
  <si>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</si>
  <si>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</si>
  <si>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</si>
  <si>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</si>
  <si>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</si>
  <si>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</si>
  <si>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</si>
  <si>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</si>
  <si>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</si>
  <si>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</si>
  <si>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</si>
  <si>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</si>
  <si>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</si>
  <si>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</si>
  <si>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</si>
  <si>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</si>
  <si>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</si>
  <si>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</si>
  <si>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</si>
  <si>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</si>
  <si>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</si>
  <si>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</si>
  <si>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</si>
  <si>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</si>
  <si>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</si>
  <si>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</si>
  <si>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</si>
  <si>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</si>
  <si>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</si>
  <si>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</si>
  <si>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</si>
  <si>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</si>
  <si>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</si>
  <si>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</si>
  <si>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</si>
  <si>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</si>
  <si>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</si>
  <si>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</si>
  <si>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</si>
  <si>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</si>
  <si>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</si>
  <si>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</si>
  <si>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</si>
  <si>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</si>
  <si>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</si>
  <si>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</si>
  <si>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</si>
  <si>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</si>
  <si>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</si>
  <si>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</si>
  <si>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</si>
  <si>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</si>
  <si>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</si>
  <si>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</si>
  <si>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</si>
  <si>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</si>
  <si>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</si>
  <si>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</si>
  <si>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</si>
  <si>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</si>
  <si>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</si>
  <si>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</si>
  <si>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</si>
  <si>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</si>
  <si>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</si>
  <si>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</si>
  <si>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</si>
  <si>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</si>
  <si>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</si>
  <si>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</si>
  <si>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</si>
  <si>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</si>
  <si>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</si>
  <si>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</si>
  <si>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</si>
  <si>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</si>
  <si>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</si>
  <si>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</si>
  <si>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</si>
  <si>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</si>
  <si>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</si>
  <si>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</si>
  <si>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</si>
  <si>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</si>
  <si>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</si>
  <si>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</si>
  <si>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</si>
  <si>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</si>
  <si>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</si>
  <si>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</si>
  <si>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</si>
  <si>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</si>
  <si>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</si>
  <si>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</si>
  <si>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</si>
  <si>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</si>
  <si>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</si>
  <si>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</si>
  <si>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</si>
  <si>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</si>
  <si>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</si>
  <si>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</si>
  <si>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</si>
  <si>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</si>
  <si>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</si>
  <si>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</si>
  <si>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</si>
  <si>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</si>
  <si>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</si>
  <si>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</si>
  <si>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</si>
  <si>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</si>
  <si>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</si>
  <si>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</si>
  <si>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</si>
  <si>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</si>
  <si>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</si>
  <si>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</si>
  <si>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</si>
  <si>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</si>
  <si>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</si>
  <si>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</si>
  <si>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</si>
  <si>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</si>
  <si>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</si>
  <si>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</si>
  <si>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</si>
  <si>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</si>
  <si>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</si>
  <si>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</si>
  <si>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</si>
  <si>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</si>
  <si>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</si>
  <si>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</si>
  <si>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</si>
  <si>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</si>
  <si>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</si>
  <si>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</si>
  <si>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</si>
  <si>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</si>
  <si>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</si>
  <si>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</si>
  <si>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</si>
  <si>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</si>
  <si>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</si>
  <si>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</si>
  <si>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</si>
  <si>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</si>
  <si>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</si>
  <si>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</si>
  <si>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</si>
  <si>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</si>
  <si>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</si>
  <si>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</si>
  <si>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</si>
  <si>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</si>
  <si>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</si>
  <si>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</si>
  <si>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</si>
  <si>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</si>
  <si>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</si>
  <si>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</si>
  <si>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</si>
  <si>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</si>
  <si>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</si>
  <si>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</si>
  <si>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</si>
  <si>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</si>
  <si>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</si>
  <si>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</si>
  <si>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</si>
  <si>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</si>
  <si>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</si>
  <si>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</si>
  <si>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</si>
  <si>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</si>
  <si>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</si>
  <si>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</si>
  <si>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</si>
  <si>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</si>
  <si>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</si>
  <si>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</si>
  <si>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</si>
  <si>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</si>
  <si>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</si>
  <si>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</si>
  <si>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</si>
  <si>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</si>
  <si>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</si>
  <si>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</si>
  <si>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</si>
  <si>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</si>
  <si>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</si>
  <si>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</si>
  <si>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</si>
  <si>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</si>
  <si>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</si>
  <si>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</si>
  <si>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</si>
  <si>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</si>
  <si>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</si>
  <si>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</si>
  <si>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</si>
  <si>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</si>
  <si>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</si>
  <si>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</si>
  <si>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</si>
  <si>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</si>
  <si>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</si>
  <si>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</si>
  <si>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</si>
  <si>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</si>
  <si>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</si>
  <si>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</si>
  <si>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</si>
  <si>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</si>
  <si>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</si>
  <si>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</si>
  <si>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</si>
  <si>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</si>
  <si>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</si>
  <si>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</si>
  <si>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</si>
  <si>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</si>
  <si>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</si>
  <si>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</si>
  <si>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</si>
  <si>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</si>
  <si>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</si>
  <si>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</si>
  <si>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</si>
  <si>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</si>
  <si>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</si>
  <si>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</si>
  <si>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</si>
  <si>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</si>
  <si>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</si>
  <si>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</si>
  <si>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</si>
  <si>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</si>
  <si>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</si>
  <si>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</si>
  <si>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</si>
  <si>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</si>
  <si>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</si>
  <si>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</si>
  <si>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</si>
  <si>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</si>
  <si>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</si>
  <si>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</si>
  <si>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</si>
  <si>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</si>
  <si>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</si>
  <si>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</si>
  <si>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</si>
  <si>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</si>
  <si>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</si>
  <si>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</si>
  <si>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</si>
  <si>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</si>
  <si>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</si>
  <si>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</si>
  <si>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</si>
  <si>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</si>
  <si>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</si>
  <si>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</si>
  <si>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</si>
  <si>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</si>
  <si>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</si>
  <si>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</si>
  <si>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</si>
  <si>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</si>
  <si>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</si>
  <si>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</si>
  <si>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</si>
  <si>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</si>
  <si>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</si>
  <si>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</si>
  <si>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</si>
  <si>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</si>
  <si>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</si>
  <si>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</si>
  <si>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</si>
  <si>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</si>
  <si>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</si>
  <si>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</si>
  <si>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</si>
  <si>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</si>
  <si>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</si>
  <si>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</si>
  <si>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</si>
  <si>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</si>
  <si>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</si>
  <si>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</si>
  <si>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</si>
  <si>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</si>
  <si>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</si>
  <si>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</si>
  <si>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</si>
  <si>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</si>
  <si>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</si>
  <si>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</si>
  <si>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</si>
  <si>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</si>
  <si>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</si>
  <si>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</si>
  <si>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</si>
  <si>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</si>
  <si>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</si>
  <si>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</si>
  <si>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</si>
  <si>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</si>
  <si>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</si>
  <si>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</si>
  <si>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</si>
  <si>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</si>
  <si>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</si>
  <si>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</si>
  <si>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</si>
  <si>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</si>
  <si>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</si>
  <si>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</si>
  <si>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</si>
  <si>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</si>
  <si>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</si>
  <si>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</si>
  <si>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</si>
  <si>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</si>
  <si>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</si>
  <si>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</si>
  <si>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</si>
  <si>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</si>
  <si>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</si>
  <si>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</si>
  <si>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</si>
  <si>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</si>
  <si>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</si>
  <si>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</si>
  <si>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</si>
  <si>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</si>
  <si>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</si>
  <si>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</si>
  <si>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</si>
  <si>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</si>
  <si>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</si>
  <si>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</si>
  <si>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</si>
  <si>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</si>
  <si>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</si>
  <si>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</si>
  <si>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</si>
  <si>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</si>
  <si>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</si>
  <si>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</si>
  <si>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</si>
  <si>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</si>
  <si>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</si>
  <si>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</si>
  <si>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</si>
  <si>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</si>
  <si>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</si>
  <si>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</si>
  <si>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</si>
  <si>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</si>
  <si>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</si>
  <si>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</si>
  <si>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</si>
  <si>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</si>
  <si>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</si>
  <si>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</si>
  <si>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</si>
  <si>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</si>
  <si>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</si>
  <si>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</si>
  <si>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</si>
  <si>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</si>
  <si>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</si>
  <si>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</si>
  <si>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</si>
  <si>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</si>
  <si>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</si>
  <si>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</si>
  <si>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</si>
  <si>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</si>
  <si>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</si>
  <si>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</si>
  <si>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</si>
  <si>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</si>
  <si>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</si>
  <si>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</si>
  <si>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</si>
  <si>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</si>
  <si>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</si>
  <si>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</si>
  <si>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</si>
  <si>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</si>
  <si>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</si>
  <si>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</si>
  <si>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</si>
  <si>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</si>
  <si>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</si>
  <si>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</si>
  <si>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</si>
  <si>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</si>
  <si>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</si>
  <si>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</si>
  <si>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</si>
  <si>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</si>
  <si>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</si>
  <si>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</si>
  <si>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</si>
  <si>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</si>
  <si>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</si>
  <si>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</si>
  <si>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</si>
  <si>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</si>
  <si>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</si>
  <si>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</si>
  <si>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</si>
  <si>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</si>
  <si>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</si>
  <si>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</si>
  <si>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</si>
  <si>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</si>
  <si>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</si>
  <si>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</si>
  <si>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</si>
  <si>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</si>
  <si>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</si>
  <si>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</si>
  <si>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</si>
  <si>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</si>
  <si>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</si>
  <si>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</si>
  <si>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</si>
  <si>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</si>
  <si>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</si>
  <si>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</si>
  <si>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</si>
  <si>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</si>
  <si>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</si>
  <si>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</si>
  <si>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</si>
  <si>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</si>
  <si>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</si>
  <si>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</si>
  <si>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</si>
  <si>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</si>
  <si>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</si>
  <si>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</si>
  <si>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</si>
  <si>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</si>
  <si>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</si>
  <si>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</si>
  <si>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</si>
  <si>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</si>
  <si>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</si>
  <si>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</si>
  <si>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</si>
  <si>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</si>
  <si>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</si>
  <si>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</si>
  <si>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</si>
  <si>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</si>
  <si>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</si>
  <si>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</si>
  <si>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</si>
  <si>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</si>
  <si>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</si>
  <si>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</si>
  <si>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</si>
  <si>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</si>
  <si>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</si>
  <si>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</si>
  <si>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</si>
  <si>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</si>
  <si>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</si>
  <si>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</si>
  <si>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</si>
  <si>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</si>
  <si>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</si>
  <si>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</si>
  <si>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</si>
  <si>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</si>
  <si>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</si>
  <si>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</si>
  <si>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</si>
  <si>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</si>
  <si>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</si>
  <si>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</si>
  <si>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</si>
  <si>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</si>
  <si>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</si>
  <si>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</si>
  <si>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</si>
  <si>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</si>
  <si>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</si>
  <si>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</si>
  <si>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</si>
  <si>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</si>
  <si>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</si>
  <si>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</si>
  <si>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</si>
  <si>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</si>
  <si>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</si>
  <si>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</si>
  <si>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</si>
  <si>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</si>
  <si>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</si>
  <si>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</si>
  <si>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</si>
  <si>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</si>
  <si>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</si>
  <si>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</si>
  <si>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</si>
  <si>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</si>
  <si>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</si>
  <si>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</si>
  <si>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</si>
  <si>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</si>
  <si>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</si>
  <si>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</si>
  <si>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</si>
  <si>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</si>
  <si>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</si>
  <si>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</si>
  <si>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</si>
  <si>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</si>
  <si>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</si>
  <si>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</si>
  <si>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</si>
  <si>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</si>
  <si>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</si>
  <si>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</si>
  <si>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</si>
  <si>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</si>
  <si>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</si>
  <si>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</si>
  <si>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</si>
  <si>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</si>
  <si>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</si>
  <si>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</si>
  <si>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</si>
  <si>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</si>
  <si>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</si>
  <si>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</si>
  <si>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</si>
  <si>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</si>
  <si>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</si>
  <si>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</si>
  <si>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</si>
  <si>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</si>
  <si>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</si>
  <si>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</si>
  <si>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</si>
  <si>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</si>
  <si>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</si>
  <si>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</si>
  <si>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</si>
  <si>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</si>
  <si>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</si>
  <si>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</si>
  <si>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</si>
  <si>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</si>
  <si>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</si>
  <si>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</si>
  <si>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</si>
  <si>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</si>
  <si>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</si>
  <si>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</si>
  <si>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</si>
  <si>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</si>
  <si>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</si>
  <si>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</si>
  <si>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</si>
  <si>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</si>
  <si>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</si>
  <si>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</si>
  <si>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</si>
  <si>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</si>
  <si>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</si>
  <si>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</si>
  <si>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</si>
  <si>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</si>
  <si>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</si>
  <si>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</si>
  <si>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</si>
  <si>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</si>
  <si>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</si>
  <si>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</si>
  <si>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</si>
  <si>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</si>
  <si>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</si>
  <si>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</si>
  <si>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</si>
  <si>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</si>
  <si>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</si>
  <si>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</si>
  <si>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</si>
  <si>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</si>
  <si>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</si>
  <si>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</si>
  <si>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</si>
  <si>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</si>
  <si>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</si>
  <si>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</si>
  <si>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</si>
  <si>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</si>
  <si>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</si>
  <si>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</si>
  <si>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</si>
  <si>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</si>
  <si>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</si>
  <si>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</si>
  <si>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</si>
  <si>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</si>
  <si>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</si>
  <si>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</si>
  <si>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</si>
  <si>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</si>
  <si>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</si>
  <si>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</si>
  <si>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</si>
  <si>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</si>
  <si>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</si>
  <si>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</si>
  <si>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</si>
  <si>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</si>
  <si>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</si>
  <si>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</si>
  <si>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</si>
  <si>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</si>
  <si>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</si>
  <si>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</si>
  <si>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</si>
  <si>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</si>
  <si>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</si>
  <si>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</si>
  <si>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</si>
  <si>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</si>
  <si>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</si>
  <si>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</si>
  <si>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</si>
  <si>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</si>
  <si>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</si>
  <si>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</si>
  <si>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</si>
  <si>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</si>
  <si>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</si>
  <si>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</si>
  <si>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</si>
  <si>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</si>
  <si>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</si>
  <si>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</si>
  <si>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</si>
  <si>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</si>
  <si>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</si>
  <si>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</si>
  <si>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</si>
  <si>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</si>
  <si>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</si>
  <si>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</si>
  <si>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</si>
  <si>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</si>
  <si>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</si>
  <si>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</si>
  <si>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</si>
  <si>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</si>
  <si>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</si>
  <si>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</si>
  <si>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</si>
  <si>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</si>
  <si>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</si>
  <si>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</si>
  <si>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</si>
  <si>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</si>
  <si>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</si>
  <si>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</si>
  <si>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</si>
  <si>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</si>
  <si>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</si>
  <si>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</si>
  <si>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</si>
  <si>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</si>
  <si>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</si>
  <si>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</si>
  <si>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</si>
  <si>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</si>
  <si>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</si>
  <si>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</si>
  <si>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</si>
  <si>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</si>
  <si>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</si>
  <si>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</si>
  <si>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</si>
  <si>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</si>
  <si>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</si>
  <si>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</si>
  <si>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</si>
  <si>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</si>
  <si>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</si>
  <si>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</si>
  <si>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</si>
  <si>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</si>
  <si>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</si>
  <si>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</si>
  <si>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</si>
  <si>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</si>
  <si>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</si>
  <si>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</si>
  <si>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</si>
  <si>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</si>
  <si>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</si>
  <si>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</si>
  <si>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</si>
  <si>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</si>
  <si>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</si>
  <si>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</si>
  <si>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</si>
  <si>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</si>
  <si>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</si>
  <si>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</si>
  <si>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</si>
  <si>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</si>
  <si>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</si>
  <si>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</si>
  <si>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</si>
  <si>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</si>
  <si>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</si>
  <si>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</si>
  <si>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</si>
  <si>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</si>
  <si>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</si>
  <si>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</si>
  <si>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</si>
  <si>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</si>
  <si>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</si>
  <si>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</si>
  <si>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</si>
  <si>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</si>
  <si>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</si>
  <si>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</si>
  <si>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</si>
  <si>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</si>
  <si>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</si>
  <si>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</si>
  <si>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</si>
  <si>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</si>
  <si>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</si>
  <si>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</si>
  <si>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</si>
  <si>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</si>
  <si>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</si>
  <si>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</si>
  <si>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</si>
  <si>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</si>
  <si>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</si>
  <si>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</si>
  <si>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</si>
  <si>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</si>
  <si>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</si>
  <si>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</si>
  <si>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</si>
  <si>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</si>
  <si>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</si>
  <si>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</si>
  <si>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</si>
  <si>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</si>
  <si>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</si>
  <si>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</si>
  <si>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</si>
  <si>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</si>
  <si>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</si>
  <si>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</si>
  <si>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</si>
  <si>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</si>
  <si>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</si>
  <si>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</si>
  <si>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</si>
  <si>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</si>
  <si>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</si>
  <si>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</si>
  <si>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</si>
  <si>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</si>
  <si>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</si>
  <si>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</si>
  <si>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</si>
  <si>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</si>
  <si>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</si>
  <si>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</si>
  <si>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</si>
  <si>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</si>
  <si>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</si>
  <si>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</si>
  <si>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</si>
  <si>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</si>
  <si>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</si>
  <si>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</si>
  <si>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</si>
  <si>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</si>
  <si>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</si>
  <si>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</si>
  <si>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</si>
  <si>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</si>
  <si>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</si>
  <si>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</si>
  <si>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</si>
  <si>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</si>
  <si>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</si>
  <si>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</si>
  <si>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</si>
  <si>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</si>
  <si>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</si>
  <si>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</si>
  <si>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</si>
  <si>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</si>
  <si>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</si>
  <si>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</si>
  <si>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</si>
  <si>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</si>
  <si>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</si>
  <si>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</si>
  <si>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</si>
  <si>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</si>
  <si>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</si>
  <si>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</si>
  <si>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</si>
  <si>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</si>
  <si>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</si>
  <si>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</si>
  <si>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</si>
  <si>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</si>
  <si>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</si>
  <si>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</si>
  <si>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</si>
  <si>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</si>
  <si>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</si>
  <si>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</si>
  <si>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</si>
  <si>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</si>
  <si>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</si>
  <si>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</si>
  <si>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</si>
  <si>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</si>
  <si>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</si>
  <si>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</si>
  <si>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</si>
  <si>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</si>
  <si>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</si>
  <si>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</si>
  <si>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</si>
  <si>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</si>
  <si>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</si>
  <si>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</si>
  <si>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</si>
  <si>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</si>
  <si>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</si>
  <si>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</si>
  <si>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</si>
  <si>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</si>
  <si>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</si>
  <si>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</si>
  <si>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</si>
  <si>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</si>
  <si>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</si>
  <si>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</si>
  <si>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</si>
  <si>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</si>
  <si>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</si>
  <si>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</si>
  <si>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</si>
  <si>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</si>
  <si>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</si>
  <si>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</si>
  <si>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</si>
  <si>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</si>
  <si>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</si>
  <si>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</si>
  <si>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</si>
  <si>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</si>
  <si>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</si>
  <si>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</si>
  <si>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</si>
  <si>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</si>
  <si>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</si>
  <si>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</si>
  <si>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</si>
  <si>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</si>
  <si>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</si>
  <si>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</si>
  <si>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</si>
  <si>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</si>
  <si>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</si>
  <si>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</si>
  <si>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</si>
  <si>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</si>
  <si>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</si>
  <si>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</si>
  <si>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</si>
  <si>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</si>
  <si>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</si>
  <si>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</si>
  <si>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</si>
  <si>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</si>
  <si>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</si>
  <si>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</si>
  <si>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</si>
  <si>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</si>
  <si>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</si>
  <si>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</si>
  <si>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</si>
  <si>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</si>
  <si>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</si>
  <si>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</si>
  <si>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</si>
  <si>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</si>
  <si>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</si>
  <si>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</si>
  <si>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</si>
  <si>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</si>
  <si>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</si>
  <si>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</si>
  <si>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</si>
  <si>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</si>
  <si>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</si>
  <si>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</si>
  <si>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</si>
  <si>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</si>
  <si>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</si>
  <si>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</si>
  <si>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</si>
  <si>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</si>
  <si>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</si>
  <si>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</si>
  <si>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</si>
  <si>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</si>
  <si>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</si>
  <si>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</si>
  <si>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</si>
  <si>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</si>
  <si>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</si>
  <si>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</si>
  <si>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</si>
  <si>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</si>
  <si>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</si>
  <si>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</si>
  <si>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</si>
  <si>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</si>
  <si>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</si>
  <si>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</si>
  <si>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</si>
  <si>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</si>
  <si>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</si>
  <si>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</si>
  <si>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</si>
  <si>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</si>
  <si>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</si>
  <si>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</si>
  <si>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</si>
  <si>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</si>
  <si>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</si>
  <si>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</si>
  <si>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</si>
  <si>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</si>
  <si>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</si>
  <si>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</si>
  <si>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</si>
  <si>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</si>
  <si>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</si>
  <si>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</si>
  <si>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</si>
  <si>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</si>
  <si>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</si>
  <si>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</si>
  <si>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</si>
  <si>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</si>
  <si>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</si>
  <si>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</si>
  <si>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</si>
  <si>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</si>
  <si>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</si>
  <si>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</si>
  <si>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</si>
  <si>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</si>
  <si>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</si>
  <si>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</si>
  <si>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</si>
  <si>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</si>
  <si>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</si>
  <si>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</si>
  <si>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</si>
  <si>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</si>
  <si>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</si>
  <si>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</si>
  <si>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</si>
  <si>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</si>
  <si>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</si>
  <si>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</si>
  <si>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</si>
  <si>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</si>
  <si>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</si>
  <si>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</si>
  <si>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</si>
  <si>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</si>
  <si>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</si>
  <si>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</si>
  <si>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</si>
  <si>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</si>
  <si>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</si>
  <si>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</si>
  <si>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</si>
  <si>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</si>
  <si>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</si>
  <si>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</si>
  <si>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</si>
  <si>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</si>
  <si>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</si>
  <si>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</si>
  <si>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</si>
  <si>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</si>
  <si>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</si>
  <si>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</si>
  <si>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</si>
  <si>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</si>
  <si>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</si>
  <si>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</si>
  <si>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</si>
  <si>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</si>
  <si>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</si>
  <si>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</si>
  <si>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</si>
  <si>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</si>
  <si>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</si>
  <si>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</si>
  <si>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</si>
  <si>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</si>
  <si>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</si>
  <si>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</si>
  <si>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</si>
  <si>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</si>
  <si>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</si>
  <si>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</si>
  <si>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</si>
  <si>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</si>
  <si>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</si>
  <si>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</si>
  <si>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</si>
  <si>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</si>
  <si>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</si>
  <si>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</si>
  <si>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</si>
  <si>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</si>
  <si>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</si>
  <si>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</si>
  <si>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</si>
  <si>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</si>
  <si>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</si>
  <si>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</si>
  <si>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</si>
  <si>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</si>
  <si>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</si>
  <si>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</si>
  <si>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</si>
  <si>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</si>
  <si>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</si>
  <si>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</si>
  <si>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</si>
  <si>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</si>
  <si>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</si>
  <si>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</si>
  <si>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</si>
  <si>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</si>
  <si>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</si>
  <si>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</si>
  <si>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</si>
  <si>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</si>
  <si>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</si>
  <si>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</si>
  <si>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</si>
  <si>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</si>
  <si>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</si>
  <si>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</si>
  <si>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</si>
  <si>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</si>
  <si>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</si>
  <si>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</si>
  <si>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</si>
  <si>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</si>
  <si>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</si>
  <si>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</si>
  <si>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</si>
  <si>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</si>
  <si>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</si>
  <si>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</si>
  <si>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</si>
  <si>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</si>
  <si>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</si>
  <si>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</si>
  <si>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</si>
  <si>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</si>
  <si>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</si>
  <si>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</si>
  <si>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</si>
  <si>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</si>
  <si>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</si>
  <si>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</si>
  <si>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</si>
  <si>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</si>
  <si>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</si>
  <si>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</si>
  <si>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</si>
  <si>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</si>
  <si>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</si>
  <si>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</si>
  <si>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</si>
  <si>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</si>
  <si>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</si>
  <si>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</si>
  <si>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</si>
  <si>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</si>
  <si>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</si>
  <si>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</si>
  <si>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</si>
  <si>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</si>
  <si>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</si>
  <si>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</si>
  <si>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</si>
  <si>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</si>
  <si>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</si>
  <si>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</si>
  <si>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</si>
  <si>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</si>
  <si>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</si>
  <si>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</si>
  <si>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</si>
  <si>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</si>
  <si>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</si>
  <si>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</si>
  <si>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</si>
  <si>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</si>
  <si>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</si>
  <si>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</si>
  <si>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</si>
  <si>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</si>
  <si>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</si>
  <si>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</si>
  <si>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</si>
  <si>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</si>
  <si>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</si>
  <si>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</si>
  <si>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</si>
  <si>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</si>
  <si>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</si>
  <si>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</si>
  <si>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</si>
  <si>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</si>
  <si>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</si>
  <si>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</si>
  <si>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</si>
  <si>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</si>
  <si>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</si>
  <si>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</si>
  <si>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</si>
  <si>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</si>
  <si>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</si>
  <si>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</si>
  <si>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</si>
  <si>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</si>
  <si>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</si>
  <si>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</si>
  <si>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</si>
  <si>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</si>
  <si>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</si>
  <si>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</si>
  <si>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</si>
  <si>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</si>
  <si>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</si>
  <si>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</si>
  <si>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</si>
  <si>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</si>
  <si>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</si>
  <si>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</si>
  <si>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</si>
  <si>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</si>
  <si>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</si>
  <si>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</si>
  <si>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</si>
  <si>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</si>
  <si>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</si>
  <si>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</si>
  <si>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</si>
  <si>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</si>
  <si>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</si>
  <si>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</si>
  <si>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</si>
  <si>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</si>
  <si>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</si>
  <si>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</si>
  <si>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</si>
  <si>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</si>
  <si>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</si>
  <si>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</si>
  <si>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</si>
  <si>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</si>
  <si>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</si>
  <si>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</si>
  <si>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</si>
  <si>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</si>
  <si>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</si>
  <si>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</si>
  <si>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</si>
  <si>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</si>
  <si>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</si>
  <si>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</si>
  <si>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</si>
  <si>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</si>
  <si>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</si>
  <si>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</si>
  <si>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</si>
  <si>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</si>
  <si>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</si>
  <si>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</si>
  <si>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</si>
  <si>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</si>
  <si>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</si>
  <si>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</si>
  <si>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</si>
  <si>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</si>
  <si>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</si>
  <si>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</si>
  <si>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</si>
  <si>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</si>
  <si>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</si>
  <si>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</si>
  <si>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</si>
  <si>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</si>
  <si>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</si>
  <si>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</si>
  <si>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</si>
  <si>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</si>
  <si>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</si>
  <si>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</si>
  <si>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</si>
  <si>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</si>
  <si>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</si>
  <si>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</si>
  <si>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</si>
  <si>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</si>
  <si>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</si>
  <si>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</si>
  <si>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</si>
  <si>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</si>
  <si>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</si>
  <si>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</si>
  <si>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</si>
  <si>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</si>
  <si>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</si>
  <si>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</si>
  <si>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</si>
  <si>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</si>
  <si>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</si>
  <si>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</si>
  <si>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</si>
  <si>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</si>
  <si>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</si>
  <si>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</si>
  <si>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</si>
  <si>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</si>
  <si>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</si>
  <si>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</si>
  <si>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</si>
  <si>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</si>
  <si>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</si>
  <si>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</si>
  <si>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</si>
  <si>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</si>
  <si>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</si>
  <si>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</si>
  <si>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</si>
  <si>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</si>
  <si>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</si>
  <si>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</si>
  <si>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</si>
  <si>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</si>
  <si>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</si>
  <si>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</si>
  <si>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</si>
  <si>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</si>
  <si>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</si>
  <si>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</si>
  <si>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</si>
  <si>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</si>
  <si>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</si>
  <si>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</si>
  <si>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</si>
  <si>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</si>
  <si>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</si>
  <si>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</si>
  <si>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</si>
  <si>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</si>
  <si>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</si>
  <si>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</si>
  <si>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</si>
  <si>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</si>
  <si>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</si>
  <si>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</si>
  <si>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</si>
  <si>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</si>
  <si>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</si>
  <si>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</si>
  <si>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</si>
  <si>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</si>
  <si>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</si>
  <si>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</si>
  <si>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</si>
  <si>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</si>
  <si>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</si>
  <si>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</si>
  <si>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</si>
  <si>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</si>
  <si>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</si>
  <si>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</si>
  <si>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</si>
  <si>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</si>
  <si>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</si>
  <si>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</si>
  <si>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</si>
  <si>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</si>
  <si>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</si>
  <si>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</si>
  <si>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</si>
  <si>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</si>
  <si>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</si>
  <si>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</si>
  <si>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</si>
  <si>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</si>
  <si>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</si>
  <si>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</si>
  <si>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</si>
  <si>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</si>
  <si>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</si>
  <si>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</si>
  <si>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</si>
  <si>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</si>
  <si>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</si>
  <si>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</si>
  <si>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</si>
  <si>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</si>
  <si>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</si>
  <si>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</si>
  <si>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</si>
  <si>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</si>
  <si>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</si>
  <si>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</si>
  <si>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</si>
  <si>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</si>
  <si>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</si>
  <si>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</si>
  <si>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</si>
  <si>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</si>
  <si>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</si>
  <si>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</si>
  <si>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</si>
  <si>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</si>
  <si>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</si>
  <si>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</si>
  <si>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</si>
  <si>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</si>
  <si>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</si>
  <si>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</si>
  <si>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</si>
  <si>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</si>
  <si>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</si>
  <si>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</si>
  <si>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</si>
  <si>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</si>
  <si>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</si>
  <si>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</si>
  <si>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</si>
  <si>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</si>
  <si>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</si>
  <si>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</si>
  <si>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</si>
  <si>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</si>
  <si>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</si>
  <si>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</si>
  <si>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</si>
  <si>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</si>
  <si>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</si>
  <si>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</si>
  <si>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</si>
  <si>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</si>
  <si>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</si>
  <si>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</si>
  <si>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</si>
  <si>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</si>
  <si>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</si>
  <si>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</si>
  <si>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</si>
  <si>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</si>
  <si>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</si>
  <si>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</si>
  <si>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</si>
  <si>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</si>
  <si>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</si>
  <si>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</si>
  <si>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</si>
  <si>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</si>
  <si>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</si>
  <si>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</si>
  <si>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</si>
  <si>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</si>
  <si>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</si>
  <si>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</si>
  <si>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</si>
  <si>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</si>
  <si>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</si>
  <si>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</si>
  <si>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</si>
  <si>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</si>
  <si>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</si>
  <si>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</si>
  <si>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</si>
  <si>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</si>
  <si>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</si>
  <si>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</si>
  <si>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</si>
  <si>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</si>
  <si>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</si>
  <si>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</si>
  <si>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</si>
  <si>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</si>
  <si>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</si>
  <si>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</si>
  <si>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</si>
  <si>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</si>
  <si>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</si>
  <si>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</si>
  <si>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</si>
  <si>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</si>
  <si>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</si>
  <si>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</si>
  <si>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</si>
  <si>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</si>
  <si>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</si>
  <si>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</si>
  <si>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</si>
  <si>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</si>
  <si>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</si>
  <si>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</si>
  <si>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</si>
  <si>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</si>
  <si>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</si>
  <si>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</si>
  <si>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</si>
  <si>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</si>
  <si>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</si>
  <si>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</si>
  <si>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</si>
  <si>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</si>
  <si>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</si>
  <si>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</si>
  <si>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</si>
  <si>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</si>
  <si>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</si>
  <si>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</si>
  <si>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</si>
  <si>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</si>
  <si>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</si>
  <si>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</si>
  <si>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</si>
  <si>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</si>
  <si>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</si>
  <si>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</si>
  <si>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</si>
  <si>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</si>
  <si>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</si>
  <si>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</si>
  <si>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</si>
  <si>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</si>
  <si>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</si>
  <si>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</si>
  <si>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</si>
  <si>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</si>
  <si>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</si>
  <si>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</si>
  <si>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</si>
  <si>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</si>
  <si>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</si>
  <si>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</si>
  <si>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</si>
  <si>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</si>
  <si>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</si>
  <si>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</si>
  <si>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</si>
  <si>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</si>
  <si>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</si>
  <si>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</si>
  <si>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</si>
  <si>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</si>
  <si>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</si>
  <si>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</si>
  <si>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</si>
  <si>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</si>
  <si>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</si>
  <si>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</si>
  <si>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</si>
  <si>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</si>
  <si>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</si>
  <si>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</si>
  <si>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</si>
  <si>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</si>
  <si>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</si>
  <si>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</si>
  <si>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</si>
  <si>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</si>
  <si>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</si>
  <si>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</si>
  <si>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</si>
  <si>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</si>
  <si>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</si>
  <si>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</si>
  <si>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</si>
  <si>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</si>
  <si>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</si>
  <si>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</si>
  <si>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</si>
  <si>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</si>
  <si>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</si>
  <si>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</si>
  <si>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</si>
  <si>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</si>
  <si>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</si>
  <si>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</si>
  <si>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</si>
  <si>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</si>
  <si>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</si>
  <si>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</si>
  <si>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</si>
  <si>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</si>
  <si>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</si>
  <si>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</si>
  <si>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</si>
  <si>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</si>
  <si>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</si>
  <si>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</si>
  <si>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</si>
  <si>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</si>
  <si>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</si>
  <si>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</si>
  <si>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</si>
  <si>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</si>
  <si>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</si>
  <si>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</si>
  <si>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</si>
  <si>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</si>
  <si>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</si>
  <si>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</si>
  <si>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</si>
  <si>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</si>
  <si>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</si>
  <si>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</si>
  <si>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</si>
  <si>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</si>
  <si>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</si>
  <si>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</si>
  <si>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</si>
  <si>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</si>
  <si>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</si>
  <si>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</si>
  <si>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</si>
  <si>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</si>
  <si>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</si>
  <si>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</si>
  <si>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</si>
  <si>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</si>
  <si>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</si>
  <si>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</si>
  <si>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</si>
  <si>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</si>
  <si>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</si>
  <si>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</si>
  <si>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</si>
  <si>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</si>
  <si>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</si>
  <si>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</si>
  <si>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</si>
  <si>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</si>
  <si>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</si>
  <si>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</si>
  <si>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</si>
  <si>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</si>
  <si>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</si>
  <si>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</si>
  <si>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</si>
  <si>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</si>
  <si>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</si>
  <si>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</si>
  <si>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</si>
  <si>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</si>
  <si>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</si>
  <si>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</si>
  <si>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</si>
  <si>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</si>
  <si>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</si>
  <si>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</si>
  <si>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</si>
  <si>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</si>
  <si>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</si>
  <si>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</si>
  <si>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</si>
  <si>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</si>
  <si>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</si>
  <si>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</si>
  <si>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</si>
  <si>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</si>
  <si>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</si>
  <si>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</si>
  <si>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</si>
  <si>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</si>
  <si>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</si>
  <si>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</si>
  <si>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</si>
  <si>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</si>
  <si>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</si>
  <si>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</si>
  <si>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</si>
  <si>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</si>
  <si>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</si>
  <si>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</si>
  <si>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</si>
  <si>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</si>
  <si>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</si>
  <si>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</si>
  <si>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</si>
  <si>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</si>
  <si>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</si>
  <si>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</si>
  <si>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</si>
  <si>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</si>
  <si>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</si>
  <si>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</si>
  <si>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</si>
  <si>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</si>
  <si>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</si>
  <si>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</si>
  <si>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</si>
  <si>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</si>
  <si>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</si>
  <si>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</si>
  <si>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</si>
  <si>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</si>
  <si>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</si>
  <si>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</si>
  <si>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</si>
  <si>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</si>
  <si>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</si>
  <si>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</si>
  <si>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</si>
  <si>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</si>
  <si>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</si>
  <si>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</si>
  <si>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</si>
  <si>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</si>
  <si>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</si>
  <si>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</si>
  <si>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</si>
  <si>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</si>
  <si>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</si>
  <si>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</si>
  <si>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</si>
  <si>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</si>
  <si>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</si>
  <si>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</si>
  <si>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</si>
  <si>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</si>
  <si>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</si>
  <si>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</si>
  <si>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</si>
  <si>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</si>
  <si>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</si>
  <si>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</si>
  <si>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</si>
  <si>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</si>
  <si>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</si>
  <si>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</si>
  <si>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</si>
  <si>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</si>
  <si>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</si>
  <si>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</si>
  <si>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</si>
  <si>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</si>
  <si>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</si>
  <si>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</si>
  <si>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</si>
  <si>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</si>
  <si>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</si>
  <si>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</si>
  <si>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</si>
  <si>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</si>
  <si>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</si>
  <si>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</si>
  <si>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</si>
  <si>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</si>
  <si>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</si>
  <si>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</si>
  <si>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</si>
  <si>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</si>
  <si>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</si>
  <si>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</si>
  <si>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</si>
  <si>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</si>
  <si>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</si>
  <si>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</si>
  <si>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</si>
  <si>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</si>
  <si>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</si>
  <si>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</si>
  <si>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</si>
  <si>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</si>
  <si>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</si>
  <si>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</si>
  <si>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</si>
  <si>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</si>
  <si>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</si>
  <si>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</si>
  <si>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</si>
  <si>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</si>
  <si>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</si>
  <si>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</si>
  <si>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</si>
  <si>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</si>
  <si>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</si>
  <si>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</si>
  <si>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</si>
  <si>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</si>
  <si>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</si>
  <si>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</si>
  <si>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</si>
  <si>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</si>
  <si>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</si>
  <si>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</si>
  <si>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</si>
  <si>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</si>
  <si>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</si>
  <si>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</si>
  <si>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</si>
  <si>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</si>
  <si>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</si>
  <si>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</si>
  <si>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</si>
  <si>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</si>
  <si>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</si>
  <si>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</si>
  <si>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</si>
  <si>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</si>
  <si>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</si>
  <si>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</si>
  <si>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</si>
  <si>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</si>
  <si>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</si>
  <si>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</si>
  <si>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</si>
  <si>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</si>
  <si>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</si>
  <si>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</si>
  <si>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</si>
  <si>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</si>
  <si>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</si>
  <si>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</si>
  <si>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</si>
  <si>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</si>
  <si>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</si>
  <si>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</si>
  <si>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</si>
  <si>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</si>
  <si>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</si>
  <si>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</si>
  <si>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</si>
  <si>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</si>
  <si>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</si>
  <si>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</si>
  <si>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</si>
  <si>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</si>
  <si>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</si>
  <si>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</si>
  <si>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</si>
  <si>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</si>
  <si>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</si>
  <si>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</si>
  <si>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</si>
  <si>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</si>
  <si>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</si>
  <si>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</si>
  <si>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</si>
  <si>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</si>
  <si>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</si>
  <si>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</si>
  <si>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</si>
  <si>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</si>
  <si>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</si>
  <si>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</si>
  <si>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</si>
  <si>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</si>
  <si>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</si>
  <si>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</si>
  <si>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</si>
  <si>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</si>
  <si>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</si>
  <si>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</si>
  <si>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</si>
  <si>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</si>
  <si>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</si>
  <si>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</si>
  <si>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</si>
  <si>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</si>
  <si>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</si>
  <si>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</si>
  <si>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</si>
  <si>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</si>
  <si>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</si>
  <si>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</si>
  <si>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</si>
  <si>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</si>
  <si>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</si>
  <si>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</si>
  <si>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</si>
  <si>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</si>
  <si>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</si>
  <si>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</si>
  <si>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</si>
  <si>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</si>
  <si>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</si>
  <si>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</si>
  <si>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</si>
  <si>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</si>
  <si>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</si>
  <si>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</si>
  <si>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</si>
  <si>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</si>
  <si>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</si>
  <si>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</si>
  <si>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</si>
  <si>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</si>
  <si>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</si>
  <si>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</si>
  <si>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</si>
  <si>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</si>
  <si>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</si>
  <si>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</si>
  <si>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</si>
  <si>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</si>
  <si>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</si>
  <si>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</si>
  <si>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</si>
  <si>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</si>
  <si>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</si>
  <si>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</si>
  <si>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</si>
  <si>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</si>
  <si>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</si>
  <si>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</si>
  <si>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</si>
  <si>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</si>
  <si>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</si>
  <si>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</si>
  <si>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</si>
  <si>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</si>
  <si>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</si>
  <si>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</si>
  <si>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</si>
  <si>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</si>
  <si>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</si>
  <si>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</si>
  <si>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</si>
  <si>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</si>
  <si>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</si>
  <si>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</si>
  <si>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</si>
  <si>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</si>
  <si>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</si>
  <si>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</si>
  <si>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</si>
  <si>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</si>
  <si>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</si>
  <si>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</si>
  <si>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</si>
  <si>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</si>
  <si>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</si>
  <si>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</si>
  <si>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</si>
  <si>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</si>
  <si>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</si>
  <si>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</si>
  <si>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</si>
  <si>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</si>
  <si>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</si>
  <si>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</si>
  <si>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</si>
  <si>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</si>
  <si>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</si>
  <si>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</si>
  <si>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</si>
  <si>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</si>
  <si>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</si>
  <si>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</si>
  <si>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</si>
  <si>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</si>
  <si>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</si>
  <si>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</si>
  <si>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</si>
  <si>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</si>
  <si>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</si>
  <si>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</si>
  <si>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</si>
  <si>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</si>
  <si>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</si>
  <si>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</si>
  <si>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</si>
  <si>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</si>
  <si>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</si>
  <si>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</si>
  <si>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</si>
  <si>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</si>
  <si>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</si>
  <si>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</si>
  <si>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</si>
  <si>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</si>
  <si>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</si>
  <si>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</si>
  <si>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</si>
  <si>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</si>
  <si>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</si>
  <si>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</si>
  <si>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</si>
  <si>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</si>
  <si>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</si>
  <si>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</si>
  <si>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</si>
  <si>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</si>
  <si>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</si>
  <si>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</si>
  <si>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</si>
  <si>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</si>
  <si>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</si>
  <si>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</si>
  <si>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</si>
  <si>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</si>
  <si>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</si>
  <si>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</si>
  <si>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</si>
  <si>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</si>
  <si>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</si>
  <si>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</si>
  <si>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</si>
  <si>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</si>
  <si>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</si>
  <si>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</si>
  <si>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</si>
  <si>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</si>
  <si>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</si>
  <si>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</si>
  <si>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</si>
  <si>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</si>
  <si>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</si>
  <si>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</si>
  <si>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</si>
  <si>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</si>
  <si>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</si>
  <si>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</si>
  <si>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</si>
  <si>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</si>
  <si>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</si>
  <si>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</si>
  <si>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</si>
  <si>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</si>
  <si>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</si>
  <si>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</si>
  <si>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</si>
  <si>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</si>
  <si>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</si>
  <si>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</si>
  <si>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</si>
  <si>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</si>
  <si>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</si>
  <si>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</si>
  <si>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</si>
  <si>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</si>
  <si>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</si>
  <si>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</si>
  <si>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</si>
  <si>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</si>
  <si>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</si>
  <si>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</si>
  <si>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</si>
  <si>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</si>
  <si>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</si>
  <si>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</si>
  <si>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</si>
  <si>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</si>
  <si>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</si>
  <si>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</si>
  <si>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</si>
  <si>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</si>
  <si>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</si>
  <si>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</si>
  <si>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</si>
  <si>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</si>
  <si>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</si>
  <si>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</si>
  <si>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</si>
  <si>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</si>
  <si>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</si>
  <si>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</si>
  <si>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</si>
  <si>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</si>
  <si>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</si>
  <si>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</si>
  <si>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</si>
  <si>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</si>
  <si>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</si>
  <si>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</si>
  <si>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</si>
  <si>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</si>
  <si>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</si>
  <si>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</si>
  <si>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</si>
  <si>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</si>
  <si>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</si>
  <si>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</si>
  <si>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</si>
  <si>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</si>
  <si>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</si>
  <si>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</si>
  <si>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</si>
  <si>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</si>
  <si>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</si>
  <si>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</si>
  <si>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</si>
  <si>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</si>
  <si>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</si>
  <si>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</si>
  <si>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</si>
  <si>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</si>
  <si>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</si>
  <si>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</si>
  <si>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</si>
  <si>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</si>
  <si>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</si>
  <si>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</si>
  <si>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</si>
  <si>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</si>
  <si>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</si>
  <si>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</si>
  <si>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</si>
  <si>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</si>
  <si>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</si>
  <si>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</si>
  <si>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</si>
  <si>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</si>
  <si>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</si>
  <si>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</si>
  <si>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</si>
  <si>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</si>
  <si>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</si>
  <si>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</si>
  <si>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</si>
  <si>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</si>
  <si>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</si>
  <si>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</si>
  <si>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</si>
  <si>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</si>
  <si>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</si>
  <si>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</si>
  <si>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</si>
  <si>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</si>
  <si>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</si>
  <si>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</si>
  <si>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</si>
  <si>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</si>
  <si>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</si>
  <si>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</si>
  <si>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</si>
  <si>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</si>
  <si>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</si>
  <si>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</si>
  <si>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</si>
  <si>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</si>
  <si>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</si>
  <si>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</si>
  <si>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</si>
  <si>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</si>
  <si>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</si>
  <si>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</si>
  <si>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</si>
  <si>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</si>
  <si>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</si>
  <si>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</si>
  <si>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</si>
  <si>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</si>
  <si>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</si>
  <si>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</si>
  <si>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</si>
  <si>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</si>
  <si>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</si>
  <si>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</si>
  <si>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</si>
  <si>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</si>
  <si>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</si>
  <si>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</si>
  <si>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</si>
  <si>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</si>
  <si>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</si>
  <si>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</si>
  <si>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</si>
  <si>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</si>
  <si>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</si>
  <si>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</si>
  <si>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</si>
  <si>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</si>
  <si>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</si>
  <si>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</si>
  <si>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</si>
  <si>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</si>
  <si>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</si>
  <si>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</si>
  <si>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</si>
  <si>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</si>
  <si>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</si>
  <si>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</si>
  <si>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</si>
  <si>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</si>
  <si>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</si>
  <si>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</si>
  <si>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</si>
  <si>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</si>
  <si>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</si>
  <si>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</si>
  <si>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</si>
  <si>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</si>
  <si>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</si>
  <si>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</si>
  <si>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</si>
  <si>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</si>
  <si>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</si>
  <si>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</si>
  <si>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</si>
  <si>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</si>
  <si>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</si>
  <si>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</si>
  <si>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</si>
  <si>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</si>
  <si>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</si>
  <si>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</si>
  <si>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</si>
  <si>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</si>
  <si>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</si>
  <si>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</si>
  <si>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</si>
  <si>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</si>
  <si>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</si>
  <si>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</si>
  <si>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</si>
  <si>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</si>
  <si>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</si>
  <si>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</si>
  <si>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</si>
  <si>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</si>
  <si>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</si>
  <si>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</si>
  <si>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</si>
  <si>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</si>
  <si>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</si>
  <si>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</si>
  <si>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</si>
  <si>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</si>
  <si>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</si>
  <si>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</si>
  <si>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</si>
  <si>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</si>
  <si>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</si>
  <si>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</si>
  <si>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</si>
  <si>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</si>
  <si>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</si>
  <si>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</si>
  <si>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</si>
  <si>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</si>
  <si>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</si>
  <si>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</si>
  <si>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</si>
  <si>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</si>
  <si>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</si>
  <si>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</si>
  <si>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</si>
  <si>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</si>
  <si>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</si>
  <si>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</si>
  <si>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</si>
  <si>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</si>
  <si>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</si>
  <si>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</si>
  <si>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</si>
  <si>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</si>
  <si>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</si>
  <si>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</si>
  <si>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</si>
  <si>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</si>
  <si>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</si>
  <si>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</si>
  <si>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</si>
  <si>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</si>
  <si>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</si>
  <si>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</si>
  <si>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</si>
  <si>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</si>
  <si>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</si>
  <si>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</si>
  <si>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</si>
  <si>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</si>
  <si>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</si>
  <si>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</si>
  <si>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</si>
  <si>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</si>
  <si>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</si>
  <si>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</si>
  <si>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</si>
  <si>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</si>
  <si>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</si>
  <si>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</si>
  <si>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</si>
  <si>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</si>
  <si>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</si>
  <si>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</si>
  <si>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</si>
  <si>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</si>
  <si>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</si>
  <si>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</si>
  <si>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</si>
  <si>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</si>
  <si>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</si>
  <si>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</si>
  <si>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</si>
  <si>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</si>
  <si>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</si>
  <si>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</si>
  <si>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</si>
  <si>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</si>
  <si>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</si>
  <si>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</si>
  <si>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</si>
  <si>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</si>
  <si>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</si>
  <si>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</si>
  <si>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</si>
  <si>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</si>
  <si>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</si>
  <si>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</si>
  <si>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</si>
  <si>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</si>
  <si>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</si>
  <si>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</si>
  <si>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</si>
  <si>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</si>
  <si>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</si>
  <si>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</si>
  <si>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</si>
  <si>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</si>
  <si>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</si>
  <si>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</si>
  <si>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</si>
  <si>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</si>
  <si>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</si>
  <si>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</si>
  <si>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</si>
  <si>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</si>
  <si>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</si>
  <si>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</si>
  <si>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</si>
  <si>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</si>
  <si>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</si>
  <si>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</si>
  <si>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</si>
  <si>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</si>
  <si>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</si>
  <si>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</si>
  <si>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</si>
  <si>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</si>
  <si>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</si>
  <si>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</si>
  <si>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</si>
  <si>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</si>
  <si>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</si>
  <si>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</si>
  <si>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</si>
  <si>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</si>
  <si>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</si>
  <si>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</si>
  <si>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</si>
  <si>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</si>
  <si>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</si>
  <si>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</si>
  <si>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</si>
  <si>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</si>
  <si>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</si>
  <si>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</si>
  <si>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</si>
  <si>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</si>
  <si>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</si>
  <si>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</si>
  <si>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</si>
  <si>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</si>
  <si>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</si>
  <si>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</si>
  <si>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</si>
  <si>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</si>
  <si>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</si>
  <si>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</si>
  <si>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</si>
  <si>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</si>
  <si>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</si>
  <si>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</si>
  <si>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</si>
  <si>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</si>
  <si>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</si>
  <si>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</si>
  <si>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</si>
  <si>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</si>
  <si>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</si>
  <si>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</si>
  <si>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</si>
  <si>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</si>
  <si>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</si>
  <si>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</si>
  <si>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</si>
  <si>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</si>
  <si>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</si>
  <si>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</si>
  <si>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</si>
  <si>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</si>
  <si>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</si>
  <si>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</si>
  <si>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</si>
  <si>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</si>
  <si>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</si>
  <si>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</si>
  <si>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</si>
  <si>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</si>
  <si>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</si>
  <si>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</si>
  <si>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</si>
  <si>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</si>
  <si>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</si>
  <si>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</si>
  <si>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</si>
  <si>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</si>
  <si>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</si>
  <si>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</si>
  <si>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</si>
  <si>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</si>
  <si>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</si>
  <si>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</si>
  <si>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</si>
  <si>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</si>
  <si>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</si>
  <si>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</si>
  <si>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</si>
  <si>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</si>
  <si>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</si>
  <si>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</si>
  <si>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</si>
  <si>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</si>
  <si>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</si>
  <si>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</si>
  <si>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</si>
  <si>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</si>
  <si>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</si>
  <si>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</si>
  <si>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</si>
  <si>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</si>
  <si>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</si>
  <si>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</si>
  <si>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</si>
  <si>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</si>
  <si>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</si>
  <si>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</si>
  <si>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</si>
  <si>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</si>
  <si>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</si>
  <si>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</si>
  <si>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</si>
  <si>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</si>
  <si>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</si>
  <si>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</si>
  <si>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</si>
  <si>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</si>
  <si>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</si>
  <si>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</si>
  <si>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</si>
  <si>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</si>
  <si>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</si>
  <si>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</si>
  <si>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</si>
  <si>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</si>
  <si>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</si>
  <si>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</si>
  <si>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</si>
  <si>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</si>
  <si>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</si>
  <si>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</si>
  <si>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</si>
  <si>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</si>
  <si>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</si>
  <si>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</si>
  <si>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</si>
  <si>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</si>
  <si>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</si>
  <si>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</si>
  <si>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</si>
  <si>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</si>
  <si>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</si>
  <si>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</si>
  <si>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</si>
  <si>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</si>
  <si>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</si>
  <si>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</si>
  <si>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</si>
  <si>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</si>
  <si>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</si>
  <si>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</si>
  <si>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</si>
  <si>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</si>
  <si>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</si>
  <si>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</si>
  <si>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</si>
  <si>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</si>
  <si>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</si>
  <si>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</si>
  <si>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</si>
  <si>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</si>
  <si>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</si>
  <si>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</si>
  <si>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</si>
  <si>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</si>
  <si>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</si>
  <si>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</si>
  <si>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</si>
  <si>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</si>
  <si>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</si>
  <si>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</si>
  <si>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</si>
  <si>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</si>
  <si>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</si>
  <si>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</si>
  <si>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</si>
  <si>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</si>
  <si>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</si>
  <si>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</si>
  <si>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</si>
  <si>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</si>
  <si>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</si>
  <si>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</si>
  <si>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</si>
  <si>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</si>
  <si>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</si>
  <si>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</si>
  <si>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</si>
  <si>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</si>
  <si>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</si>
  <si>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</si>
  <si>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</si>
  <si>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</si>
  <si>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</si>
  <si>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</si>
  <si>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</si>
  <si>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</si>
  <si>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</si>
  <si>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</si>
  <si>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</si>
  <si>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</si>
  <si>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</si>
  <si>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</si>
  <si>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</si>
  <si>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</si>
  <si>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</si>
  <si>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</si>
  <si>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</si>
  <si>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</si>
  <si>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</si>
  <si>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</si>
  <si>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</si>
  <si>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</si>
  <si>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</si>
  <si>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</si>
  <si>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</si>
  <si>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</si>
  <si>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</si>
  <si>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</si>
  <si>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</si>
  <si>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</si>
  <si>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</si>
  <si>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</si>
  <si>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</si>
  <si>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</si>
  <si>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</si>
  <si>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</si>
  <si>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</si>
  <si>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</si>
  <si>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</si>
  <si>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</si>
  <si>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</si>
  <si>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</si>
  <si>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</si>
  <si>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</si>
  <si>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</si>
  <si>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</si>
  <si>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</si>
  <si>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</si>
  <si>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</si>
  <si>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</si>
  <si>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</si>
  <si>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</si>
  <si>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</si>
  <si>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</si>
  <si>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</si>
  <si>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</si>
  <si>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</si>
  <si>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</si>
  <si>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</si>
  <si>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</si>
  <si>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</si>
  <si>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</si>
  <si>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</si>
  <si>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</si>
  <si>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</si>
  <si>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</si>
  <si>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</si>
  <si>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</si>
  <si>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</si>
  <si>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</si>
  <si>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</si>
  <si>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</si>
  <si>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</si>
  <si>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</si>
  <si>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</si>
  <si>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</si>
  <si>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</si>
  <si>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</si>
  <si>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</si>
  <si>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</si>
  <si>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</si>
  <si>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</si>
  <si>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</si>
  <si>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</si>
  <si>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</si>
  <si>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</si>
  <si>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</si>
  <si>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</si>
  <si>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</si>
  <si>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</si>
  <si>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</si>
  <si>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</si>
  <si>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</si>
  <si>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</si>
  <si>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</si>
  <si>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</si>
  <si>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</si>
  <si>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</si>
  <si>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</si>
  <si>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</si>
  <si>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</si>
  <si>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</si>
  <si>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</si>
  <si>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</si>
  <si>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</si>
  <si>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</si>
  <si>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</si>
  <si>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</si>
  <si>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</si>
  <si>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</si>
  <si>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</si>
  <si>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</si>
  <si>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</si>
  <si>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</si>
  <si>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</si>
  <si>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</si>
  <si>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</si>
  <si>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</si>
  <si>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</si>
  <si>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</si>
  <si>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</si>
  <si>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</si>
  <si>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</si>
  <si>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</si>
  <si>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</si>
  <si>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</si>
  <si>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</si>
  <si>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</si>
  <si>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</si>
  <si>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</si>
  <si>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</si>
  <si>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</si>
  <si>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</si>
  <si>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</si>
  <si>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</si>
  <si>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</si>
  <si>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</si>
  <si>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</si>
  <si>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</si>
  <si>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</si>
  <si>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</si>
  <si>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</si>
  <si>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</si>
  <si>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</si>
  <si>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</si>
  <si>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</si>
  <si>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</si>
  <si>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</si>
  <si>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</si>
  <si>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</si>
  <si>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</si>
  <si>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</si>
  <si>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</si>
  <si>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</si>
  <si>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</si>
  <si>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</si>
  <si>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</si>
  <si>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</si>
  <si>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</si>
  <si>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</si>
  <si>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</si>
  <si>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</si>
  <si>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</si>
  <si>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</si>
  <si>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</si>
  <si>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</si>
  <si>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</si>
  <si>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</si>
  <si>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</si>
  <si>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</si>
  <si>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</si>
  <si>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</si>
  <si>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</si>
  <si>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</si>
  <si>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</si>
  <si>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</si>
  <si>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</si>
  <si>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</si>
  <si>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</si>
  <si>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</si>
  <si>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</si>
  <si>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</si>
  <si>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</si>
  <si>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</si>
  <si>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</si>
  <si>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</si>
  <si>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</si>
  <si>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</si>
  <si>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</si>
  <si>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</si>
  <si>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</si>
  <si>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</si>
  <si>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</si>
  <si>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</si>
  <si>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</si>
  <si>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</si>
  <si>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</si>
  <si>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</si>
  <si>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</si>
  <si>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</si>
  <si>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</si>
  <si>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</si>
  <si>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</si>
  <si>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</si>
  <si>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</si>
  <si>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</si>
  <si>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</si>
  <si>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</si>
  <si>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</si>
  <si>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</si>
  <si>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</si>
  <si>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</si>
  <si>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</si>
  <si>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</si>
  <si>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</si>
  <si>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</si>
  <si>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</si>
  <si>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</si>
  <si>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</si>
  <si>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</si>
  <si>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</si>
  <si>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</si>
  <si>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</si>
  <si>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</si>
  <si>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</si>
  <si>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</si>
  <si>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</si>
  <si>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</si>
  <si>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</si>
  <si>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</si>
  <si>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</si>
  <si>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</si>
  <si>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</si>
  <si>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</si>
  <si>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</si>
  <si>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</si>
  <si>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</si>
  <si>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</si>
  <si>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</si>
  <si>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</si>
  <si>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</si>
  <si>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</si>
  <si>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</si>
  <si>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</si>
  <si>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</si>
  <si>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</si>
  <si>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</si>
  <si>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</si>
  <si>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</si>
  <si>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</si>
  <si>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</si>
  <si>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</si>
  <si>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</si>
  <si>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</si>
  <si>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</si>
  <si>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</si>
  <si>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</si>
  <si>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</si>
  <si>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</si>
  <si>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</si>
  <si>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</si>
  <si>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</si>
  <si>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</si>
  <si>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</si>
  <si>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</si>
  <si>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</si>
  <si>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</si>
  <si>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</si>
  <si>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</si>
  <si>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</si>
  <si>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</si>
  <si>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</si>
  <si>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</si>
  <si>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</si>
  <si>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</si>
  <si>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</si>
  <si>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</si>
  <si>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</si>
  <si>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</si>
  <si>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</si>
  <si>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</si>
  <si>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</si>
  <si>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</si>
  <si>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</si>
  <si>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</si>
  <si>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</si>
  <si>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</si>
  <si>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</si>
  <si>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</si>
  <si>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</si>
  <si>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</si>
  <si>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</si>
  <si>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</si>
  <si>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</si>
  <si>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</si>
  <si>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</si>
  <si>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</si>
  <si>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</si>
  <si>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</si>
  <si>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</si>
  <si>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</si>
  <si>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</si>
  <si>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</si>
  <si>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</si>
  <si>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</si>
  <si>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</si>
  <si>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</si>
  <si>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</si>
  <si>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</si>
  <si>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</si>
  <si>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</si>
  <si>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</si>
  <si>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</si>
  <si>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</si>
  <si>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</si>
  <si>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</si>
  <si>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</si>
  <si>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</si>
  <si>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</si>
  <si>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</si>
  <si>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</si>
  <si>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</si>
  <si>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</si>
  <si>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</si>
  <si>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</si>
  <si>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</si>
  <si>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</si>
  <si>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</si>
  <si>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</si>
  <si>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</si>
  <si>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</si>
  <si>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</si>
  <si>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</si>
  <si>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</si>
  <si>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</si>
  <si>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</si>
  <si>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</si>
  <si>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</si>
  <si>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</si>
  <si>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</si>
  <si>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</si>
  <si>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</si>
  <si>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</si>
  <si>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</si>
  <si>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</si>
  <si>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</si>
  <si>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</si>
  <si>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</si>
  <si>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</si>
  <si>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</si>
  <si>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</si>
  <si>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</si>
  <si>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</si>
  <si>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</si>
  <si>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</si>
  <si>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</si>
  <si>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</si>
  <si>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</si>
  <si>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</si>
  <si>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</si>
  <si>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</si>
  <si>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</si>
  <si>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</si>
  <si>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</si>
  <si>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</si>
  <si>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</si>
  <si>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</si>
  <si>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</si>
  <si>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</si>
  <si>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</si>
  <si>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</si>
  <si>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</si>
  <si>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</si>
  <si>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</si>
  <si>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</si>
  <si>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</si>
  <si>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</si>
  <si>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</si>
  <si>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</si>
  <si>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</si>
  <si>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</si>
  <si>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</si>
  <si>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</si>
  <si>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</si>
  <si>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</si>
  <si>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</si>
  <si>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</si>
  <si>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</si>
  <si>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</si>
  <si>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</si>
  <si>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</si>
  <si>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</si>
  <si>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</si>
  <si>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</si>
  <si>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</si>
  <si>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</si>
  <si>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</si>
  <si>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</si>
  <si>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</si>
  <si>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</si>
  <si>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</si>
  <si>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</si>
  <si>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</si>
  <si>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</si>
  <si>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</si>
  <si>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</si>
  <si>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</si>
  <si>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</si>
  <si>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</si>
  <si>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</si>
  <si>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</si>
  <si>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</si>
  <si>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</si>
  <si>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</si>
  <si>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</si>
  <si>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</si>
  <si>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</si>
  <si>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</si>
  <si>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</si>
  <si>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</si>
  <si>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</si>
  <si>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</si>
  <si>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</si>
  <si>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</si>
  <si>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</si>
  <si>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</si>
  <si>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</si>
  <si>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</si>
  <si>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</si>
  <si>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</si>
  <si>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</si>
  <si>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</si>
  <si>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</si>
  <si>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</si>
  <si>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</si>
  <si>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</si>
  <si>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</si>
  <si>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</si>
  <si>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</si>
  <si>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</si>
  <si>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</si>
  <si>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</si>
  <si>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</si>
  <si>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</si>
  <si>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</si>
  <si>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</si>
  <si>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</si>
  <si>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</si>
  <si>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</si>
  <si>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</si>
  <si>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</si>
  <si>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</si>
  <si>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</si>
  <si>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</si>
  <si>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</si>
  <si>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</si>
  <si>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</si>
  <si>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</si>
  <si>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</si>
  <si>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</si>
  <si>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</si>
  <si>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</si>
  <si>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</si>
  <si>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</si>
  <si>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</si>
  <si>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</si>
  <si>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</si>
  <si>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</si>
  <si>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</si>
  <si>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</si>
  <si>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</si>
  <si>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</si>
  <si>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</si>
  <si>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</si>
  <si>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</si>
  <si>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</si>
  <si>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</si>
  <si>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</si>
  <si>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</si>
  <si>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</si>
  <si>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</si>
  <si>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</si>
  <si>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</si>
  <si>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</si>
  <si>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</si>
  <si>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</si>
  <si>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</si>
  <si>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</si>
  <si>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</si>
  <si>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</si>
  <si>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</si>
  <si>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</si>
  <si>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</si>
  <si>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</si>
  <si>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</si>
  <si>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</si>
  <si>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</si>
  <si>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</si>
  <si>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</si>
  <si>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</si>
  <si>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</si>
  <si>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</si>
  <si>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</si>
  <si>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</si>
  <si>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</si>
  <si>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</si>
  <si>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</si>
  <si>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</si>
  <si>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</si>
  <si>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</si>
  <si>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</si>
  <si>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</si>
  <si>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</si>
  <si>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</si>
  <si>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</si>
  <si>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</si>
  <si>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</si>
  <si>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</si>
  <si>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</si>
  <si>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</si>
  <si>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</si>
  <si>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</si>
  <si>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</si>
  <si>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</si>
  <si>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</si>
  <si>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</si>
  <si>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</si>
  <si>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</si>
  <si>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</si>
  <si>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</si>
  <si>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</si>
  <si>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</si>
  <si>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</si>
  <si>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</si>
  <si>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</si>
  <si>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</si>
  <si>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</si>
  <si>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</si>
  <si>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</si>
  <si>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</si>
  <si>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</si>
  <si>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</si>
  <si>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</si>
  <si>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</si>
  <si>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</si>
  <si>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</si>
  <si>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</si>
  <si>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</si>
  <si>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</si>
  <si>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</si>
  <si>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</si>
  <si>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</si>
  <si>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</si>
  <si>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</si>
  <si>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</si>
  <si>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</si>
  <si>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</si>
  <si>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</si>
  <si>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</si>
  <si>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</si>
  <si>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</si>
  <si>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</si>
  <si>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</si>
  <si>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</si>
  <si>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</si>
  <si>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</si>
  <si>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</si>
  <si>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</si>
  <si>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</si>
  <si>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</si>
  <si>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</si>
  <si>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</si>
  <si>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</si>
  <si>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</si>
  <si>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</si>
  <si>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</si>
  <si>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</si>
  <si>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</si>
  <si>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</si>
  <si>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</si>
  <si>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</si>
  <si>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</si>
  <si>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</si>
  <si>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</si>
  <si>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</si>
  <si>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</si>
  <si>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</si>
  <si>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</si>
  <si>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</si>
  <si>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</si>
  <si>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</si>
  <si>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</si>
  <si>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</si>
  <si>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</si>
  <si>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</si>
  <si>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</si>
  <si>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</si>
  <si>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</si>
  <si>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</si>
  <si>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</si>
  <si>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</si>
  <si>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</si>
  <si>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</si>
  <si>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</si>
  <si>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</si>
  <si>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</si>
  <si>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</si>
  <si>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</si>
  <si>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</si>
  <si>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</si>
  <si>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</si>
  <si>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</si>
  <si>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</si>
  <si>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</si>
  <si>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</si>
  <si>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</si>
  <si>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</si>
  <si>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</si>
  <si>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</si>
  <si>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</si>
  <si>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</si>
  <si>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</si>
  <si>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</si>
  <si>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</si>
  <si>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</si>
  <si>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</si>
  <si>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</si>
  <si>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</si>
  <si>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</si>
  <si>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</si>
  <si>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</si>
  <si>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</si>
  <si>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</si>
  <si>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</si>
  <si>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</si>
  <si>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</si>
  <si>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</si>
  <si>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</si>
  <si>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</si>
  <si>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</si>
  <si>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</si>
  <si>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</si>
  <si>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</si>
  <si>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</si>
  <si>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</si>
  <si>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</si>
  <si>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</si>
  <si>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</si>
  <si>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</si>
  <si>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</si>
  <si>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</si>
  <si>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</si>
  <si>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</si>
  <si>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</si>
  <si>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</si>
  <si>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</si>
  <si>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</si>
  <si>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</si>
  <si>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</si>
  <si>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</si>
  <si>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</si>
  <si>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</si>
  <si>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</si>
  <si>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</si>
  <si>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</si>
  <si>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</si>
  <si>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</si>
  <si>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</si>
  <si>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</si>
  <si>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</si>
  <si>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</si>
  <si>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</si>
  <si>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</si>
  <si>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</si>
  <si>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</si>
  <si>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</si>
  <si>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</si>
  <si>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</si>
  <si>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</si>
  <si>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</si>
  <si>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</si>
  <si>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</si>
  <si>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</si>
  <si>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</si>
  <si>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</si>
  <si>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</si>
  <si>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</si>
  <si>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</si>
  <si>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</si>
  <si>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</si>
  <si>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</si>
  <si>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</si>
  <si>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</si>
  <si>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</si>
  <si>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</si>
  <si>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</si>
  <si>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</si>
  <si>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</si>
  <si>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</si>
  <si>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</si>
  <si>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</si>
  <si>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</si>
  <si>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</si>
  <si>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</si>
  <si>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</si>
  <si>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</si>
  <si>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</si>
  <si>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</si>
  <si>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</si>
  <si>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</si>
  <si>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</si>
  <si>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</si>
  <si>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</si>
  <si>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</si>
  <si>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</si>
  <si>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</si>
  <si>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</si>
  <si>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</si>
  <si>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</si>
  <si>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</si>
  <si>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</si>
  <si>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</si>
  <si>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</si>
  <si>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</si>
  <si>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</si>
  <si>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</si>
  <si>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</si>
  <si>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</si>
  <si>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</si>
  <si>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</si>
  <si>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</si>
  <si>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</si>
  <si>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</si>
  <si>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</si>
  <si>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</si>
  <si>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</si>
  <si>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</si>
  <si>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</si>
  <si>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</si>
  <si>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</si>
  <si>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</si>
  <si>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</si>
  <si>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</si>
  <si>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</si>
  <si>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</si>
  <si>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</si>
  <si>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</si>
  <si>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</si>
  <si>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</si>
  <si>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</si>
  <si>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</si>
  <si>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</si>
  <si>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</si>
  <si>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</si>
  <si>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</si>
  <si>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</si>
  <si>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</si>
  <si>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</si>
  <si>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</si>
  <si>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</si>
  <si>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</si>
  <si>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</si>
  <si>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</si>
  <si>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</si>
  <si>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</si>
  <si>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</si>
  <si>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</si>
  <si>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</si>
  <si>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</si>
  <si>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</si>
  <si>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</si>
  <si>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</si>
  <si>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</si>
  <si>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</si>
  <si>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</si>
  <si>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</si>
  <si>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</si>
  <si>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</si>
  <si>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</si>
  <si>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</si>
  <si>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</si>
  <si>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</si>
  <si>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</si>
  <si>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</si>
  <si>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</si>
  <si>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</si>
  <si>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</si>
  <si>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</si>
  <si>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</si>
  <si>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</si>
  <si>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</si>
  <si>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</si>
  <si>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</si>
  <si>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</si>
  <si>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</si>
  <si>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</si>
  <si>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</si>
  <si>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</si>
  <si>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</si>
  <si>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</si>
  <si>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</si>
  <si>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</si>
  <si>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</si>
  <si>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</si>
  <si>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</si>
  <si>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</si>
  <si>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</si>
  <si>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</si>
  <si>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</si>
  <si>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</si>
  <si>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</si>
  <si>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</si>
  <si>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</si>
  <si>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</si>
  <si>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</si>
  <si>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</si>
  <si>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</si>
  <si>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</si>
  <si>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</si>
  <si>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</si>
  <si>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</si>
  <si>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</si>
  <si>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</si>
  <si>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</si>
  <si>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</si>
  <si>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</si>
  <si>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</si>
  <si>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</si>
  <si>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</si>
  <si>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</si>
  <si>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</si>
  <si>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</si>
  <si>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</si>
  <si>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</si>
  <si>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</si>
  <si>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</si>
  <si>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</si>
  <si>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</si>
  <si>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</si>
  <si>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</si>
  <si>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</si>
  <si>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</si>
  <si>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</si>
  <si>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</si>
  <si>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</si>
  <si>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</si>
  <si>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</si>
  <si>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</si>
  <si>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</si>
  <si>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</si>
  <si>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</si>
  <si>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</si>
  <si>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</si>
  <si>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</si>
  <si>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</si>
  <si>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</si>
  <si>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</si>
  <si>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</si>
  <si>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</si>
  <si>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</si>
  <si>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</si>
  <si>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</si>
  <si>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</si>
  <si>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</si>
  <si>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</si>
  <si>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</si>
  <si>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</si>
  <si>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</si>
  <si>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</si>
  <si>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</si>
  <si>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</si>
  <si>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</si>
  <si>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</si>
  <si>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</si>
  <si>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</si>
  <si>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</si>
  <si>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</si>
  <si>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</si>
  <si>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</si>
  <si>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</si>
  <si>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</si>
  <si>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</si>
  <si>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</si>
  <si>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</si>
  <si>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</si>
  <si>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</si>
  <si>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</si>
  <si>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</si>
  <si>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</si>
  <si>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</si>
  <si>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</si>
  <si>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</si>
  <si>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</si>
  <si>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</si>
  <si>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</si>
  <si>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</si>
  <si>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</si>
  <si>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</si>
  <si>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</si>
  <si>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</si>
  <si>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</si>
  <si>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</si>
  <si>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</si>
  <si>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</si>
  <si>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</si>
  <si>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</si>
  <si>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</si>
  <si>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</si>
  <si>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</si>
  <si>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</si>
  <si>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</si>
  <si>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</si>
  <si>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</si>
  <si>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</si>
  <si>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</si>
  <si>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</si>
  <si>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</si>
  <si>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</si>
  <si>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</si>
  <si>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</si>
  <si>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</si>
  <si>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</si>
  <si>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</si>
  <si>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</si>
  <si>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</si>
  <si>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</si>
  <si>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</si>
  <si>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</si>
  <si>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</si>
  <si>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</si>
  <si>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</si>
  <si>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</si>
  <si>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</si>
  <si>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</si>
  <si>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</si>
  <si>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</si>
  <si>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</si>
  <si>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</si>
  <si>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</si>
  <si>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</si>
  <si>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</si>
  <si>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</si>
  <si>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</si>
  <si>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</si>
  <si>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</si>
  <si>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</si>
  <si>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</si>
  <si>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</si>
  <si>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</si>
  <si>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</si>
  <si>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</si>
  <si>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</si>
  <si>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</si>
  <si>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</si>
  <si>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</si>
  <si>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</si>
  <si>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</si>
  <si>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</si>
  <si>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</si>
  <si>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</si>
  <si>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</si>
  <si>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</si>
  <si>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</si>
  <si>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</si>
  <si>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</si>
  <si>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</si>
  <si>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</si>
  <si>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</si>
  <si>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</si>
  <si>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</si>
  <si>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</si>
  <si>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</si>
  <si>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</si>
  <si>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</si>
  <si>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</si>
  <si>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</si>
  <si>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</si>
  <si>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</si>
  <si>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</si>
  <si>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</si>
  <si>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</si>
  <si>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</si>
  <si>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</si>
  <si>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</si>
  <si>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</si>
  <si>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</si>
  <si>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</si>
  <si>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</si>
  <si>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</si>
  <si>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</si>
  <si>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</si>
  <si>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</si>
  <si>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</si>
  <si>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</si>
  <si>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</si>
  <si>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</si>
  <si>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</si>
  <si>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</si>
  <si>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</si>
  <si>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</si>
  <si>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</si>
  <si>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</si>
  <si>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</si>
  <si>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</si>
  <si>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</si>
  <si>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</si>
  <si>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</si>
  <si>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</si>
  <si>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</si>
  <si>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</si>
  <si>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</si>
  <si>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</si>
  <si>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</si>
  <si>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</si>
  <si>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</si>
  <si>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</si>
  <si>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</si>
  <si>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</si>
  <si>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</si>
  <si>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</si>
  <si>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</si>
  <si>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</si>
  <si>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</si>
  <si>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</si>
  <si>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</si>
  <si>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</si>
  <si>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</si>
  <si>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</si>
  <si>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</si>
  <si>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</si>
  <si>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</si>
  <si>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</si>
  <si>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</si>
  <si>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</si>
  <si>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</si>
  <si>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</si>
  <si>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</si>
  <si>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</si>
  <si>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</si>
  <si>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</si>
  <si>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</si>
  <si>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</si>
  <si>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</si>
  <si>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</si>
  <si>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</si>
  <si>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</si>
  <si>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</si>
  <si>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</si>
  <si>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</si>
  <si>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</si>
  <si>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</si>
  <si>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</si>
  <si>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</si>
  <si>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</si>
  <si>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</si>
  <si>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</si>
  <si>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</si>
  <si>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</si>
  <si>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</si>
  <si>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</si>
  <si>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</si>
  <si>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</si>
  <si>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</si>
  <si>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</si>
  <si>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</si>
  <si>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</si>
  <si>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</si>
  <si>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</si>
  <si>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</si>
  <si>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</si>
  <si>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</si>
  <si>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</si>
  <si>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</si>
  <si>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</si>
  <si>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</si>
  <si>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</si>
  <si>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</si>
  <si>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</si>
  <si>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</si>
  <si>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</si>
  <si>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</si>
  <si>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</si>
  <si>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</si>
  <si>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</si>
  <si>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</si>
  <si>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</si>
  <si>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</si>
  <si>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</si>
  <si>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</si>
  <si>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</si>
  <si>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</si>
  <si>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</si>
  <si>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</si>
  <si>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</si>
  <si>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</si>
  <si>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</si>
  <si>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</si>
  <si>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</si>
  <si>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</si>
  <si>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</si>
  <si>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</si>
  <si>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</si>
  <si>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</si>
  <si>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</si>
  <si>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</si>
  <si>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</si>
  <si>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</si>
  <si>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</si>
  <si>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</si>
  <si>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</si>
  <si>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</si>
  <si>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</si>
  <si>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</si>
  <si>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</si>
  <si>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</si>
  <si>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</si>
  <si>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</si>
  <si>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</si>
  <si>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</si>
  <si>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</si>
  <si>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</si>
  <si>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</si>
  <si>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</si>
  <si>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</si>
  <si>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</si>
  <si>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</si>
  <si>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</si>
  <si>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</si>
  <si>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</si>
  <si>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</si>
  <si>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</si>
  <si>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</si>
  <si>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</si>
  <si>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</si>
  <si>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</si>
  <si>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</si>
  <si>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</si>
  <si>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</si>
  <si>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</si>
  <si>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</si>
  <si>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</si>
  <si>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</si>
  <si>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</si>
  <si>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</si>
  <si>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</si>
  <si>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</si>
  <si>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</si>
  <si>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</si>
  <si>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</si>
  <si>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</si>
  <si>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</si>
  <si>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</si>
  <si>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</si>
  <si>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</si>
  <si>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</si>
  <si>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</si>
  <si>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</si>
  <si>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</si>
  <si>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</si>
  <si>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</si>
  <si>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</si>
  <si>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</si>
  <si>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</si>
  <si>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</si>
  <si>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</si>
  <si>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</si>
  <si>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</si>
  <si>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</si>
  <si>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</si>
  <si>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</si>
  <si>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</si>
  <si>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</si>
  <si>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</si>
  <si>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</si>
  <si>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</si>
  <si>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</si>
  <si>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</si>
  <si>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</si>
  <si>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</si>
  <si>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</si>
  <si>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</si>
  <si>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</si>
  <si>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</si>
  <si>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</si>
  <si>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</si>
  <si>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</si>
  <si>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</si>
  <si>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</si>
  <si>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</si>
  <si>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</si>
  <si>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</si>
  <si>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</si>
  <si>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</si>
  <si>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</si>
  <si>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</si>
  <si>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</si>
  <si>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</si>
  <si>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</si>
  <si>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</si>
  <si>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</si>
  <si>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</si>
  <si>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</si>
  <si>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</si>
  <si>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</si>
  <si>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</si>
  <si>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</si>
  <si>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</si>
  <si>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</si>
  <si>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</si>
  <si>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</si>
  <si>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</si>
  <si>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</si>
  <si>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</si>
  <si>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</si>
  <si>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</si>
  <si>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</si>
  <si>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</si>
  <si>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</si>
  <si>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</si>
  <si>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</si>
  <si>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</si>
  <si>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</si>
  <si>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</si>
  <si>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</si>
  <si>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</si>
  <si>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</si>
  <si>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</si>
  <si>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</si>
  <si>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</si>
  <si>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</si>
  <si>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</si>
  <si>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</si>
  <si>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</si>
  <si>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</si>
  <si>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</si>
  <si>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</si>
  <si>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</si>
  <si>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</si>
  <si>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</si>
  <si>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</si>
  <si>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</si>
  <si>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</si>
  <si>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</si>
  <si>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</si>
  <si>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</si>
  <si>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</si>
  <si>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</si>
  <si>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</si>
  <si>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</si>
  <si>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</si>
  <si>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</si>
  <si>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</si>
  <si>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</si>
  <si>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</si>
  <si>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</si>
  <si>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</si>
  <si>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</si>
  <si>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</si>
  <si>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</si>
  <si>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</si>
  <si>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</si>
  <si>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</si>
  <si>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</si>
  <si>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</si>
  <si>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</si>
  <si>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</si>
  <si>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</si>
  <si>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</si>
  <si>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</si>
  <si>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</si>
  <si>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</si>
  <si>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</si>
  <si>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</si>
  <si>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</si>
  <si>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</si>
  <si>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</si>
  <si>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</si>
  <si>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</si>
  <si>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</si>
  <si>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</si>
  <si>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</si>
  <si>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</si>
  <si>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</si>
  <si>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</si>
  <si>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</si>
  <si>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</si>
  <si>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</si>
  <si>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</si>
  <si>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</si>
  <si>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</si>
  <si>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</si>
  <si>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</si>
  <si>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</si>
  <si>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</si>
  <si>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</si>
  <si>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</si>
  <si>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</si>
  <si>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</si>
  <si>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</si>
  <si>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</si>
  <si>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</si>
  <si>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</si>
  <si>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</si>
  <si>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</si>
  <si>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</si>
  <si>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</si>
  <si>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</si>
  <si>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</si>
  <si>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</si>
  <si>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</si>
  <si>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</si>
  <si>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</si>
  <si>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</si>
  <si>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</si>
  <si>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</si>
  <si>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</si>
  <si>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</si>
  <si>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</si>
  <si>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</si>
  <si>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</si>
  <si>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</si>
  <si>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</si>
  <si>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</si>
  <si>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</si>
  <si>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</si>
  <si>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</si>
  <si>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</si>
  <si>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</si>
  <si>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</si>
  <si>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</si>
  <si>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</si>
  <si>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</si>
  <si>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</si>
  <si>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</si>
  <si>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</si>
  <si>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</si>
  <si>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</si>
  <si>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</si>
  <si>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</si>
  <si>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</si>
  <si>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</si>
  <si>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</si>
  <si>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</si>
  <si>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</si>
  <si>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</si>
  <si>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</si>
  <si>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</si>
  <si>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</si>
  <si>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</si>
  <si>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</si>
  <si>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</si>
  <si>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</si>
  <si>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</si>
  <si>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</si>
  <si>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</si>
  <si>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</si>
  <si>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</si>
  <si>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</si>
  <si>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</si>
  <si>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</si>
  <si>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</si>
  <si>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</si>
  <si>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</si>
  <si>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</si>
  <si>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</si>
  <si>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</si>
  <si>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</si>
  <si>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</si>
  <si>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</si>
  <si>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</si>
  <si>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</si>
  <si>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</si>
  <si>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</si>
  <si>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</si>
  <si>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</si>
  <si>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</si>
  <si>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</si>
  <si>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</si>
  <si>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</si>
  <si>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</si>
  <si>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</si>
  <si>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</si>
  <si>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</si>
  <si>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</si>
  <si>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</si>
  <si>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</si>
  <si>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</si>
  <si>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</si>
  <si>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</si>
  <si>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</si>
  <si>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</si>
  <si>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</si>
  <si>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</si>
  <si>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</si>
  <si>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</si>
  <si>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</si>
  <si>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</si>
  <si>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</si>
  <si>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</si>
  <si>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</si>
  <si>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</si>
  <si>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</si>
  <si>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</si>
  <si>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</si>
  <si>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</si>
  <si>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</si>
  <si>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</si>
  <si>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</si>
  <si>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</si>
  <si>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</si>
  <si>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</si>
  <si>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</si>
  <si>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</si>
  <si>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</si>
  <si>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</si>
  <si>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</si>
  <si>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</si>
  <si>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</si>
  <si>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</si>
  <si>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</si>
  <si>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</si>
  <si>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</si>
  <si>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</si>
  <si>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</si>
  <si>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</si>
  <si>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</si>
  <si>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</si>
  <si>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</si>
  <si>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</si>
  <si>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</si>
  <si>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</si>
  <si>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</si>
  <si>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</si>
  <si>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</si>
  <si>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</si>
  <si>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</si>
  <si>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</si>
  <si>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</si>
  <si>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</si>
  <si>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</si>
  <si>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</si>
  <si>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</si>
  <si>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</si>
  <si>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</si>
  <si>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</si>
  <si>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</si>
  <si>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</si>
  <si>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</si>
  <si>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</si>
  <si>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</si>
  <si>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</si>
  <si>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</si>
  <si>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</si>
  <si>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</si>
  <si>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</si>
  <si>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</si>
  <si>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</si>
  <si>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</si>
  <si>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</si>
  <si>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</si>
  <si>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</si>
  <si>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</si>
  <si>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</si>
  <si>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</si>
  <si>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</si>
  <si>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</si>
  <si>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</si>
  <si>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</si>
  <si>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</si>
  <si>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</si>
  <si>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</si>
  <si>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</si>
  <si>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</si>
  <si>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</si>
  <si>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</si>
  <si>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</si>
  <si>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</si>
  <si>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</si>
  <si>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</si>
  <si>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</si>
  <si>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</si>
  <si>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</si>
  <si>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</si>
  <si>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</si>
  <si>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</si>
  <si>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</si>
  <si>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</si>
  <si>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</si>
  <si>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</si>
  <si>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</si>
  <si>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</si>
  <si>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</si>
  <si>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</si>
  <si>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</si>
  <si>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</si>
  <si>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</si>
  <si>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</si>
  <si>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</si>
  <si>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</si>
  <si>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</si>
  <si>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</si>
  <si>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</si>
  <si>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</si>
  <si>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</si>
  <si>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</si>
  <si>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</si>
  <si>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</si>
  <si>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</si>
  <si>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</si>
  <si>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</si>
  <si>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</si>
  <si>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</si>
  <si>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</si>
  <si>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</si>
  <si>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</si>
  <si>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</si>
  <si>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</si>
  <si>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</si>
  <si>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</si>
  <si>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</si>
  <si>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</si>
  <si>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</si>
  <si>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</si>
  <si>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</si>
  <si>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</si>
  <si>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</si>
  <si>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</si>
  <si>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</si>
  <si>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</si>
  <si>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</si>
  <si>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</si>
  <si>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</si>
  <si>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</si>
  <si>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</si>
  <si>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</si>
  <si>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</si>
  <si>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</si>
  <si>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</si>
  <si>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</si>
  <si>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</si>
  <si>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</si>
  <si>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</si>
  <si>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</si>
  <si>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</si>
  <si>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</si>
  <si>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</si>
  <si>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</si>
  <si>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</si>
  <si>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</si>
  <si>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</si>
  <si>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</si>
  <si>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</si>
  <si>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</si>
  <si>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</si>
  <si>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</si>
  <si>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</si>
  <si>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</si>
  <si>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</si>
  <si>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</si>
  <si>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</si>
  <si>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</si>
  <si>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</si>
  <si>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</si>
  <si>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</si>
  <si>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</si>
  <si>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</si>
  <si>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</si>
  <si>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</si>
  <si>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</si>
  <si>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</si>
  <si>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</si>
  <si>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</si>
  <si>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</si>
  <si>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</si>
  <si>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</si>
  <si>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</si>
  <si>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</si>
  <si>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</si>
  <si>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</si>
  <si>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</si>
  <si>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</si>
  <si>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</si>
  <si>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</si>
  <si>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</si>
  <si>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</si>
  <si>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</si>
  <si>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</si>
  <si>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</si>
  <si>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</si>
  <si>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</si>
  <si>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</si>
  <si>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</si>
  <si>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</si>
  <si>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</si>
  <si>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</si>
  <si>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</si>
  <si>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</si>
  <si>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</si>
  <si>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</si>
  <si>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</si>
  <si>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</si>
  <si>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</si>
  <si>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</si>
  <si>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</si>
  <si>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</si>
  <si>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</si>
  <si>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</si>
  <si>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</si>
  <si>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</si>
  <si>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</si>
  <si>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</si>
  <si>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</si>
  <si>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</si>
  <si>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</si>
  <si>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</si>
  <si>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</si>
  <si>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</si>
  <si>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</si>
  <si>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</si>
  <si>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</si>
  <si>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</si>
  <si>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</si>
  <si>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</si>
  <si>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</si>
  <si>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</si>
  <si>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</si>
  <si>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</si>
  <si>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</si>
  <si>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</si>
  <si>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</si>
  <si>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</si>
  <si>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</si>
  <si>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</si>
  <si>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</si>
  <si>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</si>
  <si>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</si>
  <si>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</si>
  <si>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</si>
  <si>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</si>
  <si>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</si>
  <si>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</si>
  <si>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</si>
  <si>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</si>
  <si>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</si>
  <si>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</si>
  <si>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</si>
  <si>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</si>
  <si>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</si>
  <si>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</si>
  <si>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</si>
  <si>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</si>
  <si>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</si>
  <si>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</si>
  <si>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</si>
  <si>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</si>
  <si>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</si>
  <si>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</si>
  <si>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</si>
  <si>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</si>
  <si>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</si>
  <si>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</si>
  <si>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</si>
  <si>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</si>
  <si>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</si>
  <si>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</si>
  <si>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</si>
  <si>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</si>
  <si>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</si>
  <si>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</si>
  <si>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</si>
  <si>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</si>
  <si>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</si>
  <si>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</si>
  <si>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</si>
  <si>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</si>
  <si>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</si>
  <si>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</si>
  <si>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</si>
  <si>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</si>
  <si>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</si>
  <si>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</si>
  <si>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</si>
  <si>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</si>
  <si>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</si>
  <si>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</si>
  <si>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</si>
  <si>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</si>
  <si>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</si>
  <si>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</si>
  <si>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</si>
  <si>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</si>
  <si>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</si>
  <si>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</si>
  <si>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</si>
  <si>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</si>
  <si>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</si>
  <si>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</si>
  <si>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</si>
  <si>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</si>
  <si>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</si>
  <si>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</si>
  <si>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</si>
  <si>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</si>
  <si>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</si>
  <si>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</si>
  <si>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</si>
  <si>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</si>
  <si>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</si>
  <si>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</si>
  <si>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</si>
  <si>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</si>
  <si>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</si>
  <si>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</si>
  <si>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</si>
  <si>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</si>
  <si>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</si>
  <si>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</si>
  <si>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</si>
  <si>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</si>
  <si>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</si>
  <si>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</si>
  <si>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</si>
  <si>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</si>
  <si>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</si>
  <si>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</si>
  <si>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</si>
  <si>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</si>
  <si>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</si>
  <si>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</si>
  <si>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</si>
  <si>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</si>
  <si>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</si>
  <si>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</si>
  <si>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</si>
  <si>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</si>
  <si>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</si>
  <si>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</si>
  <si>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</si>
  <si>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</si>
  <si>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</si>
  <si>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</si>
  <si>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</si>
  <si>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</si>
  <si>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</si>
  <si>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</si>
  <si>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</si>
  <si>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</si>
  <si>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</si>
  <si>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</si>
  <si>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</si>
  <si>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</si>
  <si>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</si>
  <si>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</si>
  <si>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</si>
  <si>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</si>
  <si>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</si>
  <si>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</si>
  <si>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</si>
  <si>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</si>
  <si>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</si>
  <si>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</si>
  <si>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</si>
  <si>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</si>
  <si>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</si>
  <si>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</si>
  <si>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</si>
  <si>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</si>
  <si>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</si>
  <si>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</si>
  <si>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</si>
  <si>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</si>
  <si>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</si>
  <si>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</si>
  <si>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</si>
  <si>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</si>
  <si>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</si>
  <si>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</si>
  <si>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</si>
  <si>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</si>
  <si>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</si>
  <si>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</si>
  <si>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</si>
  <si>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</si>
  <si>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</si>
  <si>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</si>
  <si>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</si>
  <si>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</si>
  <si>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</si>
  <si>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</si>
  <si>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</si>
  <si>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</si>
  <si>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</si>
  <si>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</si>
  <si>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</si>
  <si>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</si>
  <si>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</si>
  <si>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</si>
  <si>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</si>
  <si>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</si>
  <si>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</si>
  <si>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</si>
  <si>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</si>
  <si>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</si>
  <si>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</si>
  <si>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</si>
  <si>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</si>
  <si>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</si>
  <si>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</si>
  <si>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</si>
  <si>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</si>
  <si>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</si>
  <si>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</si>
  <si>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</si>
  <si>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</si>
  <si>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</si>
  <si>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</si>
  <si>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</si>
  <si>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</si>
  <si>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</si>
  <si>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</si>
  <si>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</si>
  <si>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</si>
  <si>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</si>
  <si>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</si>
  <si>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</si>
  <si>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</si>
  <si>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</si>
  <si>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</si>
  <si>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</si>
  <si>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</si>
  <si>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</si>
  <si>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</si>
  <si>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</si>
  <si>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</si>
  <si>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</si>
  <si>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</si>
  <si>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</si>
  <si>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</si>
  <si>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</si>
  <si>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</si>
  <si>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</si>
  <si>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</si>
  <si>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</si>
  <si>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</si>
  <si>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</si>
  <si>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</si>
  <si>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</si>
  <si>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</si>
  <si>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</si>
  <si>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</si>
  <si>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</si>
  <si>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</si>
  <si>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</si>
  <si>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</si>
  <si>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</si>
  <si>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</si>
  <si>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</si>
  <si>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</si>
  <si>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</si>
  <si>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</si>
  <si>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</si>
  <si>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</si>
  <si>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</si>
  <si>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</si>
  <si>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</si>
  <si>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</si>
  <si>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</si>
  <si>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</si>
  <si>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</si>
  <si>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</si>
  <si>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</si>
  <si>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</si>
  <si>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</si>
  <si>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</si>
  <si>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</si>
  <si>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</si>
  <si>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</si>
  <si>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</si>
  <si>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</si>
  <si>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</si>
  <si>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</si>
  <si>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</si>
  <si>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</si>
  <si>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</si>
  <si>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</si>
  <si>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</si>
  <si>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</si>
  <si>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</si>
  <si>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</si>
  <si>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</si>
  <si>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</si>
  <si>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</si>
  <si>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</si>
  <si>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</si>
  <si>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</si>
  <si>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</si>
  <si>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</si>
  <si>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</si>
  <si>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</si>
  <si>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</si>
  <si>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</si>
  <si>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</si>
  <si>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</si>
  <si>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</si>
  <si>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</si>
  <si>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</si>
  <si>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</si>
  <si>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</si>
  <si>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</si>
  <si>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</si>
  <si>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</si>
  <si>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</si>
  <si>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</si>
  <si>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</si>
  <si>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</si>
  <si>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</si>
  <si>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</si>
  <si>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</si>
  <si>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</si>
  <si>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</si>
  <si>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</si>
  <si>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</si>
  <si>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</si>
  <si>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</si>
  <si>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</si>
  <si>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</si>
  <si>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</si>
  <si>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</si>
  <si>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</si>
  <si>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</si>
  <si>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</si>
  <si>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</si>
  <si>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</si>
  <si>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</si>
  <si>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</si>
  <si>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</si>
  <si>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</si>
  <si>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</si>
  <si>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</si>
  <si>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</si>
  <si>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</si>
  <si>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</si>
  <si>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</si>
  <si>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</si>
  <si>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</si>
  <si>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</si>
  <si>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</si>
  <si>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</si>
  <si>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</si>
  <si>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</si>
  <si>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</si>
  <si>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</si>
  <si>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</si>
  <si>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</si>
  <si>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</si>
  <si>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</si>
  <si>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</si>
  <si>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</si>
  <si>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</si>
  <si>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</si>
  <si>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</si>
  <si>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</si>
  <si>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</si>
  <si>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</si>
  <si>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</si>
  <si>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</si>
  <si>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</si>
  <si>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</si>
  <si>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</si>
  <si>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</si>
  <si>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</si>
  <si>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</si>
  <si>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</si>
  <si>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</si>
  <si>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</si>
  <si>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</si>
  <si>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</si>
  <si>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</si>
  <si>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</si>
  <si>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</si>
  <si>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</si>
  <si>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</si>
  <si>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</si>
  <si>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</si>
  <si>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</si>
  <si>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</si>
  <si>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</si>
  <si>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</si>
  <si>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</si>
  <si>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</si>
  <si>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</si>
  <si>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</si>
  <si>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</si>
  <si>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</si>
  <si>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</si>
  <si>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</si>
  <si>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</si>
  <si>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</si>
  <si>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</si>
  <si>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</si>
  <si>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</si>
  <si>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</si>
  <si>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</si>
  <si>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</si>
  <si>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</si>
  <si>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</si>
  <si>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</si>
  <si>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</si>
  <si>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</si>
  <si>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</si>
  <si>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</si>
  <si>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</si>
  <si>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</si>
  <si>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</si>
  <si>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</si>
  <si>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</si>
  <si>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</si>
  <si>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</si>
  <si>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</si>
  <si>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</si>
  <si>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</si>
  <si>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</si>
  <si>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</si>
  <si>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</si>
  <si>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</si>
  <si>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</si>
  <si>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</si>
  <si>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</si>
  <si>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</si>
  <si>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</si>
  <si>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</si>
  <si>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</si>
  <si>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</si>
  <si>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</si>
  <si>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</si>
  <si>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</si>
  <si>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</si>
  <si>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</si>
  <si>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</si>
  <si>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</si>
  <si>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</si>
  <si>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</si>
  <si>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</si>
  <si>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</si>
  <si>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</si>
  <si>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</si>
  <si>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</si>
  <si>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</si>
  <si>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</si>
  <si>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</si>
  <si>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</si>
  <si>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</si>
  <si>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</si>
  <si>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</si>
  <si>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</si>
  <si>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</si>
  <si>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</si>
  <si>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</si>
  <si>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</si>
  <si>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</si>
  <si>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</si>
  <si>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</si>
  <si>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</si>
  <si>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</si>
  <si>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</si>
  <si>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</si>
  <si>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</si>
  <si>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</si>
  <si>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</si>
  <si>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</si>
  <si>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</si>
  <si>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</si>
  <si>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</si>
  <si>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</si>
  <si>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</si>
  <si>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</si>
  <si>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</si>
  <si>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</si>
  <si>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</si>
  <si>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</si>
  <si>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</si>
  <si>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</si>
  <si>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</si>
  <si>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</si>
  <si>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</si>
  <si>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</si>
  <si>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</si>
  <si>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</si>
  <si>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</si>
  <si>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</si>
  <si>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</si>
  <si>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</si>
  <si>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</si>
  <si>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</si>
  <si>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</si>
  <si>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</si>
  <si>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</si>
  <si>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</si>
  <si>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</si>
  <si>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</si>
  <si>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</si>
  <si>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</si>
  <si>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</si>
  <si>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</si>
  <si>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</si>
  <si>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</si>
  <si>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</si>
  <si>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</si>
  <si>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</si>
  <si>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</si>
  <si>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</si>
  <si>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</si>
  <si>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</si>
  <si>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</si>
  <si>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</si>
  <si>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</si>
  <si>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</si>
  <si>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</si>
  <si>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</si>
  <si>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</si>
  <si>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</si>
  <si>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</si>
  <si>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</si>
  <si>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</si>
  <si>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</si>
  <si>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</si>
  <si>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</si>
  <si>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</si>
  <si>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</si>
  <si>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</si>
  <si>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</si>
  <si>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</si>
  <si>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</si>
  <si>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</si>
  <si>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</si>
  <si>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</si>
  <si>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</si>
  <si>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</si>
  <si>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</si>
  <si>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</si>
  <si>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</si>
  <si>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</si>
  <si>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</si>
  <si>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</si>
  <si>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</si>
  <si>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</si>
  <si>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</si>
  <si>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</si>
  <si>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</si>
  <si>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</si>
  <si>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</si>
  <si>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</si>
  <si>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</si>
  <si>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</si>
  <si>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</si>
  <si>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</si>
  <si>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</si>
  <si>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</si>
  <si>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</si>
  <si>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</si>
  <si>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</si>
  <si>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</si>
  <si>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</si>
  <si>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</si>
  <si>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</si>
  <si>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</si>
  <si>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</si>
  <si>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</si>
  <si>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</si>
  <si>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</si>
  <si>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</si>
  <si>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</si>
  <si>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</si>
  <si>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</si>
  <si>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</si>
  <si>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</si>
  <si>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</si>
  <si>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</si>
  <si>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</si>
  <si>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</si>
  <si>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</si>
  <si>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</si>
  <si>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</si>
  <si>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</si>
  <si>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</si>
  <si>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</si>
  <si>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</si>
  <si>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</si>
  <si>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</si>
  <si>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</si>
  <si>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</si>
  <si>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</si>
  <si>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</si>
  <si>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</si>
  <si>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</si>
  <si>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</si>
  <si>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</si>
  <si>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</si>
  <si>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</si>
  <si>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</si>
  <si>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</si>
  <si>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</si>
  <si>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</si>
  <si>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</si>
  <si>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</si>
  <si>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</si>
  <si>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</si>
  <si>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</si>
  <si>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</si>
  <si>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</si>
  <si>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</si>
  <si>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</si>
  <si>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</si>
  <si>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</si>
  <si>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</si>
  <si>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</si>
  <si>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</si>
  <si>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</si>
  <si>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</si>
  <si>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</si>
  <si>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</si>
  <si>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</si>
  <si>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</si>
  <si>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</si>
  <si>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</si>
  <si>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</si>
  <si>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</si>
  <si>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</si>
  <si>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</si>
  <si>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</si>
  <si>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</si>
  <si>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</si>
  <si>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</si>
  <si>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</si>
  <si>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</si>
  <si>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</si>
  <si>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</si>
  <si>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</si>
  <si>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</si>
  <si>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</si>
  <si>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</si>
  <si>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</si>
  <si>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</si>
  <si>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</si>
  <si>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</si>
  <si>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</si>
  <si>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</si>
  <si>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</si>
  <si>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</si>
  <si>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</si>
  <si>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</si>
  <si>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</si>
  <si>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</si>
  <si>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</si>
  <si>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</si>
  <si>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</si>
  <si>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</si>
  <si>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</si>
  <si>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</si>
  <si>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</si>
  <si>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</si>
  <si>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</si>
  <si>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</si>
  <si>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</si>
  <si>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</si>
  <si>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</si>
  <si>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</si>
  <si>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</si>
  <si>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</si>
  <si>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</si>
  <si>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</si>
  <si>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</si>
  <si>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</si>
  <si>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</si>
  <si>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</si>
  <si>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</si>
  <si>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</si>
  <si>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</si>
  <si>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</si>
  <si>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</si>
  <si>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</si>
  <si>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</si>
  <si>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</si>
  <si>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</si>
  <si>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</si>
  <si>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</si>
  <si>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</si>
  <si>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</si>
  <si>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</si>
  <si>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</si>
  <si>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</si>
  <si>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</si>
  <si>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</si>
  <si>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</si>
  <si>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</si>
  <si>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</si>
  <si>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</si>
  <si>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</si>
  <si>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</si>
  <si>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</si>
  <si>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</si>
  <si>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</si>
  <si>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</si>
  <si>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</si>
  <si>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</si>
  <si>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</si>
  <si>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</si>
  <si>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</si>
  <si>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</si>
  <si>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</si>
  <si>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</si>
  <si>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</si>
  <si>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</si>
  <si>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</si>
  <si>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</si>
  <si>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</si>
  <si>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</si>
  <si>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</si>
  <si>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</si>
  <si>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</si>
  <si>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</si>
  <si>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</si>
  <si>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</si>
  <si>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</si>
  <si>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</si>
  <si>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</si>
  <si>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</si>
  <si>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</si>
  <si>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</si>
  <si>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</si>
  <si>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</si>
  <si>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</si>
  <si>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</si>
  <si>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</si>
  <si>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</si>
  <si>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</si>
  <si>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</si>
  <si>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</si>
  <si>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</si>
  <si>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</si>
  <si>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</si>
  <si>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</si>
  <si>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</si>
  <si>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</si>
  <si>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</si>
  <si>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</si>
  <si>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</si>
  <si>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</si>
  <si>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</si>
  <si>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</si>
  <si>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</si>
  <si>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</si>
  <si>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</si>
  <si>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</si>
  <si>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</si>
  <si>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</si>
  <si>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</si>
  <si>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</si>
  <si>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</si>
  <si>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</si>
  <si>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</si>
  <si>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</si>
  <si>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</si>
  <si>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</si>
  <si>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</si>
  <si>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</si>
  <si>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</si>
  <si>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</si>
  <si>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</si>
  <si>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</si>
  <si>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</si>
  <si>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</si>
  <si>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</si>
  <si>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</si>
  <si>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</si>
  <si>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</si>
  <si>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</si>
  <si>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</si>
  <si>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</si>
  <si>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</si>
  <si>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</si>
  <si>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</si>
  <si>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</si>
  <si>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</si>
  <si>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</si>
  <si>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</si>
  <si>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</si>
  <si>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</si>
  <si>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</si>
  <si>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</si>
  <si>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</si>
  <si>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</si>
  <si>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</si>
  <si>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</si>
  <si>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</si>
  <si>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</si>
  <si>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</si>
  <si>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</si>
  <si>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</si>
  <si>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</si>
  <si>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</si>
  <si>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</si>
  <si>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</si>
  <si>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</si>
  <si>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</si>
  <si>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</si>
  <si>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</si>
  <si>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</si>
  <si>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</si>
  <si>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</si>
  <si>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</si>
  <si>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</si>
  <si>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</si>
  <si>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</si>
  <si>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</si>
  <si>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</si>
  <si>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</si>
  <si>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</si>
  <si>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</si>
  <si>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</si>
  <si>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</si>
  <si>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</si>
  <si>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</si>
  <si>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</si>
  <si>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</si>
  <si>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</si>
  <si>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</si>
  <si>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</si>
  <si>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</si>
  <si>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</si>
  <si>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</si>
  <si>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</si>
  <si>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</si>
  <si>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</si>
  <si>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</si>
  <si>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</si>
  <si>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</si>
  <si>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</si>
  <si>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</si>
  <si>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</si>
  <si>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</si>
  <si>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</si>
  <si>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</si>
  <si>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</si>
  <si>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</si>
  <si>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</si>
  <si>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</si>
  <si>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</si>
  <si>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</si>
  <si>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</si>
  <si>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</si>
  <si>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</si>
  <si>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</si>
  <si>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</si>
  <si>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</si>
  <si>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</si>
  <si>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</si>
  <si>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</si>
  <si>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</si>
  <si>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</si>
  <si>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</si>
  <si>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</si>
  <si>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</si>
  <si>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</si>
  <si>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</si>
  <si>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</si>
  <si>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</si>
  <si>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</si>
  <si>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</si>
  <si>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</si>
  <si>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</si>
  <si>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</si>
  <si>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</si>
  <si>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</si>
  <si>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</si>
  <si>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</si>
  <si>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</si>
  <si>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</si>
  <si>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</si>
  <si>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</si>
  <si>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</si>
  <si>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</si>
  <si>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</si>
  <si>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</si>
  <si>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</si>
  <si>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</si>
  <si>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</si>
  <si>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</si>
  <si>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</si>
  <si>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</si>
  <si>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</si>
  <si>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</si>
  <si>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</si>
  <si>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</si>
  <si>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</si>
  <si>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</si>
  <si>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</si>
  <si>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</si>
  <si>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</si>
  <si>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</si>
  <si>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</si>
  <si>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</si>
  <si>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</si>
  <si>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</si>
  <si>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</si>
  <si>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</si>
  <si>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</si>
  <si>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</si>
  <si>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</si>
  <si>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</si>
  <si>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</si>
  <si>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</si>
  <si>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</si>
  <si>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</si>
  <si>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</si>
  <si>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</si>
  <si>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</si>
  <si>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</si>
  <si>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</si>
  <si>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</si>
  <si>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</si>
  <si>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</si>
  <si>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</si>
  <si>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</si>
  <si>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</si>
  <si>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</si>
  <si>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</si>
  <si>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</si>
  <si>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</si>
  <si>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</si>
  <si>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</si>
  <si>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</si>
  <si>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</si>
  <si>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</si>
  <si>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</si>
  <si>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</si>
  <si>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</si>
  <si>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</si>
  <si>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</si>
  <si>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</si>
  <si>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</si>
  <si>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</si>
  <si>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</si>
  <si>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</si>
  <si>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</si>
  <si>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</si>
  <si>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</si>
  <si>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</si>
  <si>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</si>
  <si>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</si>
  <si>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</si>
  <si>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</si>
  <si>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</si>
  <si>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</si>
  <si>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</si>
  <si>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</si>
  <si>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</si>
  <si>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</si>
  <si>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</si>
  <si>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</si>
  <si>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</si>
  <si>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</si>
  <si>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</si>
  <si>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</si>
  <si>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</si>
  <si>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</si>
  <si>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</si>
  <si>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</si>
  <si>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</si>
  <si>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</si>
  <si>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</si>
  <si>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</si>
  <si>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</si>
  <si>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</si>
  <si>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</si>
  <si>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</si>
  <si>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</si>
  <si>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</si>
  <si>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</si>
  <si>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</si>
  <si>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</si>
  <si>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</si>
  <si>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</si>
  <si>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</si>
  <si>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</si>
  <si>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</si>
  <si>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</si>
  <si>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</si>
  <si>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</si>
  <si>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</si>
  <si>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</si>
  <si>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</si>
  <si>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</si>
  <si>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</si>
  <si>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</si>
  <si>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</si>
  <si>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</si>
  <si>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</si>
  <si>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</si>
  <si>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</si>
  <si>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</si>
  <si>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</si>
  <si>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</si>
  <si>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</si>
  <si>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</si>
  <si>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</si>
  <si>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</si>
  <si>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</si>
  <si>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</si>
  <si>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</si>
  <si>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</si>
  <si>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</si>
  <si>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</si>
  <si>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</si>
  <si>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</si>
  <si>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</si>
  <si>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</si>
  <si>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</si>
  <si>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</si>
  <si>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</si>
  <si>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</si>
  <si>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</si>
  <si>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</si>
  <si>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</si>
  <si>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</si>
  <si>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</si>
  <si>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</si>
  <si>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</si>
  <si>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</si>
  <si>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</si>
  <si>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</si>
  <si>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</si>
  <si>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</si>
  <si>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</si>
  <si>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</si>
  <si>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</si>
  <si>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</si>
  <si>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</si>
  <si>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</si>
  <si>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</si>
  <si>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</si>
  <si>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</si>
  <si>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</si>
  <si>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</si>
  <si>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</si>
  <si>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</si>
  <si>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</si>
  <si>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</si>
  <si>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</si>
  <si>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</si>
  <si>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</si>
  <si>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</si>
  <si>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</si>
  <si>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</si>
  <si>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</si>
  <si>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</si>
  <si>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</si>
  <si>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</si>
  <si>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</si>
  <si>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</si>
  <si>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</si>
  <si>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</si>
  <si>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</si>
  <si>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</si>
  <si>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</si>
  <si>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</si>
  <si>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</si>
  <si>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</si>
  <si>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</si>
  <si>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</si>
  <si>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</si>
  <si>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</si>
  <si>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</si>
  <si>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</si>
  <si>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</si>
  <si>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</si>
  <si>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</si>
  <si>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</si>
  <si>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</si>
  <si>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</si>
  <si>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</si>
  <si>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</si>
  <si>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</si>
  <si>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</si>
  <si>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</si>
  <si>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</si>
  <si>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</si>
  <si>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</si>
  <si>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</si>
  <si>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</si>
  <si>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</si>
  <si>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</si>
  <si>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</si>
  <si>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</si>
  <si>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</si>
  <si>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</si>
  <si>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</si>
  <si>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</si>
  <si>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</si>
  <si>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</si>
  <si>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</si>
  <si>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</si>
  <si>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</si>
  <si>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</si>
  <si>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</si>
  <si>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</si>
  <si>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</si>
  <si>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</si>
  <si>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</si>
  <si>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</si>
  <si>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</si>
  <si>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</si>
  <si>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</si>
  <si>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</si>
  <si>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</si>
  <si>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</si>
  <si>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</si>
  <si>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</si>
  <si>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</si>
  <si>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</si>
  <si>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</si>
  <si>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</si>
  <si>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</si>
  <si>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</si>
  <si>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</si>
  <si>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</si>
  <si>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</si>
  <si>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</si>
  <si>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</si>
  <si>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</si>
  <si>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</si>
  <si>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</si>
  <si>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</si>
  <si>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</si>
  <si>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</si>
  <si>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</si>
  <si>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</si>
  <si>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</si>
  <si>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</si>
  <si>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</si>
  <si>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</si>
  <si>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</si>
  <si>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</si>
  <si>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</si>
  <si>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</si>
  <si>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</si>
  <si>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</si>
  <si>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</si>
  <si>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</si>
  <si>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</si>
  <si>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</si>
  <si>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</si>
  <si>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</si>
  <si>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</si>
  <si>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</si>
  <si>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</si>
  <si>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</si>
  <si>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</si>
  <si>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</si>
  <si>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</si>
  <si>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</si>
  <si>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</si>
  <si>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</si>
  <si>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</si>
  <si>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</si>
  <si>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</si>
  <si>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</si>
  <si>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</si>
  <si>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</si>
  <si>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</si>
  <si>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</si>
  <si>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</si>
  <si>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</si>
  <si>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</si>
  <si>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</si>
  <si>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</si>
  <si>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</si>
  <si>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</si>
  <si>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</si>
  <si>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</si>
  <si>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</si>
  <si>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</si>
  <si>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</si>
  <si>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</si>
  <si>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</si>
  <si>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</si>
  <si>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</si>
  <si>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</si>
  <si>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</si>
  <si>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</si>
  <si>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</si>
  <si>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</si>
  <si>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</si>
  <si>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</si>
  <si>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</si>
  <si>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</si>
  <si>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</si>
  <si>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</si>
  <si>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</si>
  <si>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</si>
  <si>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</si>
  <si>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</si>
  <si>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</si>
  <si>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</si>
  <si>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</si>
  <si>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</si>
  <si>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</si>
  <si>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</si>
  <si>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</si>
  <si>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</si>
  <si>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</si>
  <si>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</si>
  <si>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</si>
  <si>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</si>
  <si>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</si>
  <si>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</si>
  <si>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</si>
  <si>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</si>
  <si>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</si>
  <si>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</si>
  <si>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</si>
  <si>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</si>
  <si>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</si>
  <si>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</si>
  <si>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</si>
  <si>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</si>
  <si>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</si>
  <si>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</si>
  <si>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</si>
  <si>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</si>
  <si>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</si>
  <si>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</si>
  <si>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</si>
  <si>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</si>
  <si>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</si>
  <si>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</si>
  <si>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</si>
  <si>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</si>
  <si>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</si>
  <si>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</si>
  <si>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</si>
  <si>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</si>
  <si>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</si>
  <si>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</si>
  <si>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</si>
  <si>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</si>
  <si>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</si>
  <si>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</si>
  <si>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</si>
  <si>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</si>
  <si>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</si>
  <si>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</si>
  <si>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</si>
  <si>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</si>
  <si>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</si>
  <si>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</si>
  <si>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</si>
  <si>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</si>
  <si>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</si>
  <si>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</si>
  <si>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</si>
  <si>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</si>
  <si>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</si>
  <si>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</si>
  <si>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</si>
  <si>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</si>
  <si>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</si>
  <si>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</si>
  <si>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</si>
  <si>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</si>
  <si>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</si>
  <si>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</si>
  <si>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</si>
  <si>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</si>
  <si>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</si>
  <si>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</si>
  <si>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</si>
  <si>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</si>
  <si>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</si>
  <si>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</si>
  <si>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</si>
  <si>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</si>
  <si>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</si>
  <si>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</si>
  <si>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</si>
  <si>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</si>
  <si>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</si>
  <si>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</si>
  <si>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</si>
  <si>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</si>
  <si>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</si>
  <si>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</si>
  <si>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</si>
  <si>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</si>
  <si>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</si>
  <si>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</si>
  <si>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</si>
  <si>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</si>
  <si>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</si>
  <si>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</si>
  <si>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</si>
  <si>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</si>
  <si>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</si>
  <si>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</si>
  <si>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</si>
  <si>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</si>
  <si>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</si>
  <si>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</si>
  <si>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</si>
  <si>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</si>
  <si>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</si>
  <si>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</si>
  <si>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</si>
  <si>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</si>
  <si>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</si>
  <si>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</si>
  <si>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</si>
  <si>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</si>
  <si>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</si>
  <si>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</si>
  <si>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</si>
  <si>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</si>
  <si>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</si>
  <si>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</si>
  <si>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</si>
  <si>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</si>
  <si>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</si>
  <si>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</si>
  <si>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</si>
  <si>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</si>
  <si>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</si>
  <si>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</si>
  <si>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</si>
  <si>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</si>
  <si>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</si>
  <si>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</si>
  <si>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</si>
  <si>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</si>
  <si>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</si>
  <si>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</si>
  <si>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</si>
  <si>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</si>
  <si>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</si>
  <si>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</si>
  <si>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</si>
  <si>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</si>
  <si>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</si>
  <si>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</si>
  <si>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</si>
  <si>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</si>
  <si>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</si>
  <si>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</si>
  <si>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</si>
  <si>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</si>
  <si>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</si>
  <si>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</si>
  <si>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</si>
  <si>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</si>
  <si>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</si>
  <si>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</si>
  <si>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</si>
  <si>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</si>
  <si>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</si>
  <si>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</si>
  <si>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</si>
  <si>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</si>
  <si>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</si>
  <si>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</si>
  <si>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</si>
  <si>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</si>
  <si>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</si>
  <si>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</si>
  <si>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</si>
  <si>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</si>
  <si>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</si>
  <si>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</si>
  <si>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</si>
  <si>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</si>
  <si>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</si>
  <si>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</si>
  <si>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</si>
  <si>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</si>
  <si>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</si>
  <si>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</si>
  <si>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</si>
  <si>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</si>
  <si>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</si>
  <si>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</si>
  <si>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</si>
  <si>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</si>
  <si>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</si>
  <si>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</si>
  <si>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</si>
  <si>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</si>
  <si>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</si>
  <si>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</si>
  <si>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</si>
  <si>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</si>
  <si>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</si>
  <si>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</si>
  <si>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</si>
  <si>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</si>
  <si>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</si>
  <si>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</si>
  <si>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</si>
  <si>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</si>
  <si>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</si>
  <si>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</si>
  <si>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</si>
  <si>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</si>
  <si>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</si>
  <si>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</si>
  <si>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</si>
  <si>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</si>
  <si>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</si>
  <si>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</si>
  <si>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</si>
  <si>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</si>
  <si>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</si>
  <si>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</si>
  <si>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</si>
  <si>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</si>
  <si>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</si>
  <si>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</si>
  <si>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</si>
  <si>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</si>
  <si>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</si>
  <si>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</si>
  <si>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</si>
  <si>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</si>
  <si>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</si>
  <si>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</si>
  <si>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</si>
  <si>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</si>
  <si>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</si>
  <si>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</si>
  <si>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</si>
  <si>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</si>
  <si>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</si>
  <si>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</si>
  <si>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</si>
  <si>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</si>
  <si>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</si>
  <si>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</si>
  <si>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</si>
  <si>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</si>
  <si>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</si>
  <si>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</si>
  <si>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</si>
  <si>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</si>
  <si>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</si>
  <si>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</si>
  <si>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</si>
  <si>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</si>
  <si>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</si>
  <si>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</si>
  <si>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</si>
  <si>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</si>
  <si>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</si>
  <si>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</si>
  <si>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</si>
  <si>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</si>
  <si>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</si>
  <si>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</si>
  <si>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</si>
  <si>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</si>
  <si>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</si>
  <si>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</si>
  <si>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</si>
  <si>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</si>
  <si>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</si>
  <si>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</si>
  <si>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</si>
  <si>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</si>
  <si>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</si>
  <si>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</si>
  <si>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</si>
  <si>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</si>
  <si>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</si>
  <si>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</si>
  <si>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</si>
  <si>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</si>
  <si>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</si>
  <si>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</si>
  <si>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</si>
  <si>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</si>
  <si>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</si>
  <si>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</si>
  <si>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</si>
  <si>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</si>
  <si>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</si>
  <si>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</si>
  <si>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</si>
  <si>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</si>
  <si>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</si>
  <si>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</si>
  <si>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</si>
  <si>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</si>
  <si>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</si>
  <si>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</si>
  <si>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</si>
  <si>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</si>
  <si>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</si>
  <si>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</si>
  <si>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</si>
  <si>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</si>
  <si>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</si>
  <si>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</si>
  <si>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</si>
  <si>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</si>
  <si>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</si>
  <si>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</si>
  <si>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</si>
  <si>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</si>
  <si>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</si>
  <si>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</si>
  <si>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</si>
  <si>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</si>
  <si>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</si>
  <si>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</si>
  <si>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</si>
  <si>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</si>
  <si>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</si>
  <si>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</si>
  <si>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</si>
  <si>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</si>
  <si>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</si>
  <si>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</si>
  <si>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</si>
  <si>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</si>
  <si>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</si>
  <si>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</si>
  <si>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</si>
  <si>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</si>
  <si>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</si>
  <si>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</si>
  <si>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</si>
  <si>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</si>
  <si>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</si>
  <si>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</si>
  <si>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</si>
  <si>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</si>
  <si>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</si>
  <si>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</si>
  <si>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</si>
  <si>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</si>
  <si>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</si>
  <si>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</si>
  <si>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</si>
  <si>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</si>
  <si>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</si>
  <si>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</si>
  <si>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</si>
  <si>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</si>
  <si>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</si>
  <si>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</si>
  <si>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</si>
  <si>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</si>
  <si>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</si>
  <si>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</si>
  <si>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</si>
  <si>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</si>
  <si>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</si>
  <si>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</si>
  <si>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</si>
  <si>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</si>
  <si>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</si>
  <si>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</si>
  <si>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</si>
  <si>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</si>
  <si>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</si>
  <si>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</si>
  <si>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</si>
  <si>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</si>
  <si>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</si>
  <si>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</si>
  <si>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</si>
  <si>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</si>
  <si>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</si>
  <si>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</si>
  <si>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</si>
  <si>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</si>
  <si>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</si>
  <si>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</si>
  <si>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</si>
  <si>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</si>
  <si>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</si>
  <si>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</si>
  <si>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</si>
  <si>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</si>
  <si>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</si>
  <si>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</si>
  <si>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</si>
  <si>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</si>
  <si>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</si>
  <si>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</si>
  <si>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</si>
  <si>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</si>
  <si>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</si>
  <si>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</si>
  <si>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</si>
  <si>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</si>
  <si>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</si>
  <si>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</si>
  <si>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</si>
  <si>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</si>
  <si>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</si>
  <si>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</si>
  <si>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</si>
  <si>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</si>
  <si>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</si>
  <si>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</si>
  <si>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</si>
  <si>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</si>
  <si>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</si>
  <si>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</si>
  <si>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</si>
  <si>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</si>
  <si>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</si>
  <si>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</si>
  <si>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</si>
  <si>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</si>
  <si>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</si>
  <si>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</si>
  <si>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</si>
  <si>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</si>
  <si>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</si>
  <si>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</si>
  <si>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</si>
  <si>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</si>
  <si>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</si>
  <si>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</si>
  <si>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</si>
  <si>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</si>
  <si>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</si>
  <si>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</si>
  <si>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</si>
  <si>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</si>
  <si>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</si>
  <si>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</si>
  <si>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</si>
  <si>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</si>
  <si>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</si>
  <si>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</si>
  <si>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</si>
  <si>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</si>
  <si>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</si>
  <si>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</si>
  <si>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</si>
  <si>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</si>
  <si>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</si>
  <si>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</si>
  <si>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</si>
  <si>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</si>
  <si>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</si>
  <si>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</si>
  <si>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</si>
  <si>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</si>
  <si>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</si>
  <si>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</si>
  <si>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</si>
  <si>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</si>
  <si>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</si>
  <si>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</si>
  <si>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</si>
  <si>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</si>
  <si>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</si>
  <si>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</si>
  <si>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</si>
  <si>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</si>
  <si>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</si>
  <si>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</si>
  <si>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</si>
  <si>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</si>
  <si>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</si>
  <si>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</si>
  <si>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</si>
  <si>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</si>
  <si>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</si>
  <si>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</si>
  <si>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</si>
  <si>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</si>
  <si>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</si>
  <si>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</si>
  <si>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</si>
  <si>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</si>
  <si>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</si>
  <si>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</si>
  <si>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</si>
  <si>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</si>
  <si>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</si>
  <si>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</si>
  <si>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</si>
  <si>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</si>
  <si>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</si>
  <si>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</si>
  <si>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</si>
  <si>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</si>
  <si>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</si>
  <si>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</si>
  <si>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</si>
  <si>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</si>
  <si>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</si>
  <si>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</si>
  <si>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</si>
  <si>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</si>
  <si>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</si>
  <si>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</si>
  <si>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</si>
  <si>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</si>
  <si>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</si>
  <si>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</si>
  <si>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</si>
  <si>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</si>
  <si>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</si>
  <si>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</si>
  <si>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</si>
  <si>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</si>
  <si>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</si>
  <si>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</si>
  <si>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</si>
  <si>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</si>
  <si>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</si>
  <si>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</si>
  <si>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</si>
  <si>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</si>
  <si>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</si>
  <si>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</si>
  <si>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</si>
  <si>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</si>
  <si>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</si>
  <si>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</si>
  <si>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</si>
  <si>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</si>
  <si>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</si>
  <si>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</si>
  <si>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</si>
  <si>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</si>
  <si>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</si>
  <si>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</si>
  <si>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</si>
  <si>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</si>
  <si>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</si>
  <si>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</si>
  <si>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</si>
  <si>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</si>
  <si>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</si>
  <si>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</si>
  <si>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</si>
  <si>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</si>
  <si>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</si>
  <si>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</si>
  <si>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</si>
  <si>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</si>
  <si>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</si>
  <si>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</si>
  <si>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</si>
  <si>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</si>
  <si>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</si>
  <si>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</si>
  <si>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</si>
  <si>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</si>
  <si>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</si>
  <si>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</si>
  <si>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</si>
  <si>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</si>
  <si>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</si>
  <si>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</si>
  <si>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</si>
  <si>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</si>
  <si>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</si>
  <si>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</si>
  <si>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</si>
  <si>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</si>
  <si>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</si>
  <si>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</si>
  <si>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</si>
  <si>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</si>
  <si>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</si>
  <si>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</si>
  <si>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</si>
  <si>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</si>
  <si>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</si>
  <si>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</si>
  <si>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</si>
  <si>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</si>
  <si>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</si>
  <si>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</si>
  <si>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</si>
  <si>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</si>
  <si>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</si>
  <si>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</si>
  <si>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</si>
  <si>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</si>
  <si>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</si>
  <si>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</si>
  <si>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</si>
  <si>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</si>
  <si>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</si>
  <si>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</si>
  <si>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</si>
  <si>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</si>
  <si>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</si>
  <si>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</si>
  <si>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</si>
  <si>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</si>
  <si>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</si>
  <si>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</si>
  <si>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</si>
  <si>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</si>
  <si>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</si>
  <si>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</si>
  <si>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</si>
  <si>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</si>
  <si>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</si>
  <si>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</si>
  <si>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</si>
  <si>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</si>
  <si>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</si>
  <si>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</si>
  <si>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</si>
  <si>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</si>
  <si>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</si>
  <si>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</si>
  <si>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</si>
  <si>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</si>
  <si>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</si>
  <si>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</si>
  <si>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</si>
  <si>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</si>
  <si>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</si>
  <si>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</si>
  <si>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</si>
  <si>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</si>
  <si>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</si>
  <si>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</si>
  <si>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</si>
  <si>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</si>
  <si>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</si>
  <si>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</si>
  <si>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</si>
  <si>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</si>
  <si>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</si>
  <si>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</si>
  <si>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</si>
  <si>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</si>
  <si>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</si>
  <si>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</si>
  <si>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</si>
  <si>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</si>
  <si>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</si>
  <si>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</si>
  <si>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</si>
  <si>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</si>
  <si>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</si>
  <si>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</si>
  <si>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</si>
  <si>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</si>
  <si>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</si>
  <si>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</si>
  <si>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</si>
  <si>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</si>
  <si>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</si>
  <si>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</si>
  <si>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</si>
  <si>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</si>
  <si>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</si>
  <si>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</si>
  <si>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</si>
  <si>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</si>
  <si>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</si>
  <si>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</si>
  <si>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</si>
  <si>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</si>
  <si>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</si>
  <si>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</si>
  <si>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</si>
  <si>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</si>
  <si>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</si>
  <si>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</si>
  <si>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</si>
  <si>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</si>
  <si>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</si>
  <si>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</si>
  <si>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</si>
  <si>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</si>
  <si>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</si>
  <si>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</si>
  <si>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</si>
  <si>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</si>
  <si>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</si>
  <si>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</si>
  <si>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</si>
  <si>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</si>
  <si>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</si>
  <si>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</si>
  <si>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</si>
  <si>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</si>
  <si>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</si>
  <si>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</si>
  <si>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</si>
  <si>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</si>
  <si>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</si>
  <si>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</si>
  <si>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</si>
  <si>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</si>
  <si>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</si>
  <si>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</si>
  <si>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</si>
  <si>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</si>
  <si>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</si>
  <si>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</si>
  <si>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</si>
  <si>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</si>
  <si>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</si>
  <si>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</si>
  <si>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</si>
  <si>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</si>
  <si>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</si>
  <si>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</si>
  <si>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</si>
  <si>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</si>
  <si>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</si>
  <si>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</si>
  <si>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</si>
  <si>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</si>
  <si>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</si>
  <si>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</si>
  <si>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</si>
  <si>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</si>
  <si>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</si>
  <si>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</si>
  <si>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</si>
  <si>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</si>
  <si>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</si>
  <si>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</si>
  <si>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</si>
  <si>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</si>
  <si>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</si>
  <si>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</si>
  <si>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</si>
  <si>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</si>
  <si>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</si>
  <si>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</si>
  <si>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</si>
  <si>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</si>
  <si>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</si>
  <si>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</si>
  <si>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</si>
  <si>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</si>
  <si>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</si>
  <si>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</si>
  <si>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</si>
  <si>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</si>
  <si>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</si>
  <si>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</si>
  <si>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</si>
  <si>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</si>
  <si>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</si>
  <si>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</si>
  <si>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</si>
  <si>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</si>
  <si>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</si>
  <si>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</si>
  <si>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</si>
  <si>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</si>
  <si>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</si>
  <si>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</si>
  <si>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</si>
  <si>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</si>
  <si>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</si>
  <si>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</si>
  <si>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</si>
  <si>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</si>
  <si>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</si>
  <si>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</si>
  <si>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</si>
  <si>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</si>
  <si>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</si>
  <si>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</si>
  <si>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</si>
  <si>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</si>
  <si>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</si>
  <si>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</si>
  <si>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</si>
  <si>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</si>
  <si>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</si>
  <si>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</si>
  <si>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</si>
  <si>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</si>
  <si>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</si>
  <si>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</si>
  <si>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</si>
  <si>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</si>
  <si>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</si>
  <si>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</si>
  <si>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</si>
  <si>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</si>
  <si>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</si>
  <si>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</si>
  <si>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</si>
  <si>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</si>
  <si>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</si>
  <si>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</si>
  <si>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</si>
  <si>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</si>
  <si>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</si>
  <si>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</si>
  <si>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</si>
  <si>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</si>
  <si>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</si>
  <si>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</si>
  <si>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</si>
  <si>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</si>
  <si>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</si>
  <si>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</si>
  <si>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</si>
  <si>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</si>
  <si>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</si>
  <si>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</si>
  <si>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</si>
  <si>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</si>
  <si>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</si>
  <si>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</si>
  <si>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</si>
  <si>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</si>
  <si>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</si>
  <si>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</si>
  <si>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</si>
  <si>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</si>
  <si>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</si>
  <si>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</si>
  <si>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</si>
  <si>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</si>
  <si>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</si>
  <si>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</si>
  <si>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</si>
  <si>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</si>
  <si>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</si>
  <si>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</si>
  <si>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</si>
  <si>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</si>
  <si>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</si>
  <si>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</si>
  <si>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</si>
  <si>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</si>
  <si>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</si>
  <si>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</si>
  <si>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</si>
  <si>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</si>
  <si>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</si>
  <si>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</si>
  <si>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</si>
  <si>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</si>
  <si>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</si>
  <si>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</si>
  <si>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</si>
  <si>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</si>
  <si>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</si>
  <si>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</si>
  <si>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</si>
  <si>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</si>
  <si>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</si>
  <si>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</si>
  <si>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</si>
  <si>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</si>
  <si>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</si>
  <si>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</si>
  <si>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</si>
  <si>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</si>
  <si>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</si>
  <si>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</si>
  <si>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</si>
  <si>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</si>
  <si>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</si>
  <si>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</si>
  <si>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</si>
  <si>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</si>
  <si>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</si>
  <si>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</si>
  <si>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</si>
  <si>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</si>
  <si>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</si>
  <si>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</si>
  <si>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</si>
  <si>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</si>
  <si>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</si>
  <si>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</si>
  <si>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</si>
  <si>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</si>
  <si>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</si>
  <si>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</si>
  <si>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</si>
  <si>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</si>
  <si>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</si>
  <si>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</si>
  <si>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</si>
  <si>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</si>
  <si>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</si>
  <si>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</si>
  <si>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</si>
  <si>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</si>
  <si>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</si>
  <si>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</si>
  <si>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</si>
  <si>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</si>
  <si>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</si>
  <si>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</si>
  <si>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</si>
  <si>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</si>
  <si>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</si>
  <si>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</si>
  <si>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</si>
  <si>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</si>
  <si>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</si>
  <si>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</si>
  <si>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</si>
  <si>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</si>
  <si>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</si>
  <si>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</si>
  <si>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</si>
  <si>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</si>
  <si>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</si>
  <si>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</si>
  <si>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</si>
  <si>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</si>
  <si>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</si>
  <si>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</si>
  <si>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</si>
  <si>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</si>
  <si>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</si>
  <si>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</si>
  <si>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</si>
  <si>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</si>
  <si>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</si>
  <si>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</si>
  <si>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</si>
  <si>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</si>
  <si>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</si>
  <si>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</si>
  <si>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</si>
  <si>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</si>
  <si>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</si>
  <si>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</si>
  <si>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</si>
  <si>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</si>
  <si>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</si>
  <si>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</si>
  <si>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</si>
  <si>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</si>
  <si>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</si>
  <si>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</si>
  <si>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</si>
  <si>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</si>
  <si>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</si>
  <si>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</si>
  <si>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</si>
  <si>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</si>
  <si>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</si>
  <si>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</si>
  <si>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</si>
  <si>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</si>
  <si>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</si>
  <si>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</si>
  <si>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</si>
  <si>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</si>
  <si>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</si>
  <si>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</si>
  <si>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</si>
  <si>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</si>
  <si>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</si>
  <si>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</si>
  <si>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</si>
  <si>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</si>
  <si>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</si>
  <si>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</si>
  <si>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</si>
  <si>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</si>
  <si>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</si>
  <si>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</si>
  <si>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</si>
  <si>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</si>
  <si>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</si>
  <si>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</si>
  <si>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</si>
  <si>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</si>
  <si>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</si>
  <si>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</si>
  <si>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</si>
  <si>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</si>
  <si>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</si>
  <si>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</si>
  <si>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</si>
  <si>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</si>
  <si>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</si>
  <si>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</si>
  <si>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</si>
  <si>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</si>
  <si>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</si>
  <si>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</si>
  <si>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</si>
  <si>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</si>
  <si>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</si>
  <si>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</si>
  <si>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</si>
  <si>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</si>
  <si>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</si>
  <si>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</si>
  <si>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</si>
  <si>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</si>
  <si>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</si>
  <si>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</si>
  <si>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</si>
  <si>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</si>
  <si>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</si>
  <si>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</si>
  <si>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</si>
  <si>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</si>
  <si>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</si>
  <si>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</si>
  <si>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</si>
  <si>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</si>
  <si>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</si>
  <si>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</si>
  <si>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</si>
  <si>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</si>
  <si>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</si>
  <si>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</si>
  <si>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</si>
  <si>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</si>
  <si>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</si>
  <si>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</si>
  <si>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</si>
  <si>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</si>
  <si>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</si>
  <si>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</si>
  <si>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</si>
  <si>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</si>
  <si>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</si>
  <si>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</si>
  <si>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</si>
  <si>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</si>
  <si>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</si>
  <si>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</si>
  <si>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</si>
  <si>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</si>
  <si>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</si>
  <si>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</si>
  <si>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</si>
  <si>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</si>
  <si>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</si>
  <si>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</si>
  <si>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</si>
  <si>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</si>
  <si>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</si>
  <si>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</si>
  <si>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</si>
  <si>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</si>
  <si>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</si>
  <si>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</si>
  <si>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</si>
  <si>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</si>
  <si>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</si>
  <si>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</si>
  <si>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</si>
  <si>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</si>
  <si>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</si>
  <si>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</si>
  <si>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</si>
  <si>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</si>
  <si>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</si>
  <si>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</si>
  <si>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</si>
  <si>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</si>
  <si>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</si>
  <si>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</si>
  <si>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</si>
  <si>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</si>
  <si>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</si>
  <si>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</si>
  <si>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</si>
  <si>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</si>
  <si>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</si>
  <si>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</si>
  <si>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</si>
  <si>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</si>
  <si>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</si>
  <si>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</si>
  <si>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</si>
  <si>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</si>
  <si>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</si>
  <si>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</si>
  <si>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</si>
  <si>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</si>
  <si>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</si>
  <si>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</si>
  <si>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</si>
  <si>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</si>
  <si>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</si>
  <si>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</si>
  <si>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</si>
  <si>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</si>
  <si>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</si>
  <si>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</si>
  <si>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</si>
  <si>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</si>
  <si>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</si>
  <si>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</si>
  <si>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</si>
  <si>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</si>
  <si>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</si>
  <si>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</si>
  <si>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</si>
  <si>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</si>
  <si>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</si>
  <si>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</si>
  <si>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</si>
  <si>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</si>
  <si>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</si>
  <si>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</si>
  <si>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</si>
  <si>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</si>
  <si>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</si>
  <si>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</si>
  <si>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</si>
  <si>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</si>
  <si>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</si>
  <si>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</si>
  <si>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</si>
  <si>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</si>
  <si>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</si>
  <si>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</si>
  <si>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</si>
  <si>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</si>
  <si>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</si>
  <si>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</si>
  <si>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</si>
  <si>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</si>
  <si>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</si>
  <si>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</si>
  <si>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</si>
  <si>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</si>
  <si>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</si>
  <si>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</si>
  <si>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</si>
  <si>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</si>
  <si>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</si>
  <si>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</si>
  <si>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</si>
  <si>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</si>
  <si>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</si>
  <si>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</si>
  <si>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</si>
  <si>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</si>
  <si>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</si>
  <si>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</si>
  <si>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</si>
  <si>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</si>
  <si>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</si>
  <si>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</si>
  <si>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</si>
  <si>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</si>
  <si>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</si>
  <si>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</si>
  <si>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</si>
  <si>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</si>
  <si>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</si>
  <si>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</si>
  <si>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</si>
  <si>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</si>
  <si>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</si>
  <si>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</si>
  <si>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</si>
  <si>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</si>
  <si>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</si>
  <si>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</si>
  <si>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</si>
  <si>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</si>
  <si>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</si>
  <si>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</si>
  <si>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</si>
  <si>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</si>
  <si>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</si>
  <si>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</si>
  <si>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</si>
  <si>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</si>
  <si>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</si>
  <si>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</si>
  <si>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</si>
  <si>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</si>
  <si>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</si>
  <si>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</si>
  <si>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</si>
  <si>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</si>
  <si>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</si>
  <si>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</si>
  <si>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</si>
  <si>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</si>
  <si>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</si>
  <si>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</si>
  <si>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</si>
  <si>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</si>
  <si>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</si>
  <si>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</si>
  <si>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</si>
  <si>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</si>
  <si>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</si>
  <si>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</si>
  <si>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</si>
  <si>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</si>
  <si>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</si>
  <si>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</si>
  <si>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</si>
  <si>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</si>
  <si>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</si>
  <si>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</si>
  <si>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</si>
  <si>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</si>
  <si>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</si>
  <si>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</si>
  <si>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</si>
  <si>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</si>
  <si>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</si>
  <si>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</si>
  <si>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</si>
  <si>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</si>
  <si>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</si>
  <si>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</si>
  <si>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</si>
  <si>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</si>
  <si>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</si>
  <si>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</si>
  <si>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</si>
  <si>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</si>
  <si>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</si>
  <si>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</si>
  <si>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</si>
  <si>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</si>
  <si>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</si>
  <si>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</si>
  <si>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</si>
  <si>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</si>
  <si>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</si>
  <si>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</si>
  <si>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</si>
  <si>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</si>
  <si>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</si>
  <si>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</si>
  <si>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</si>
  <si>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</si>
  <si>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</si>
  <si>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</si>
  <si>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</si>
  <si>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</si>
  <si>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</si>
  <si>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</si>
  <si>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</si>
  <si>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</si>
  <si>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</si>
  <si>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</si>
  <si>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</si>
  <si>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</si>
  <si>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</si>
  <si>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</si>
  <si>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</si>
  <si>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</si>
  <si>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</si>
  <si>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</si>
  <si>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</si>
  <si>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</si>
  <si>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</si>
  <si>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</si>
  <si>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</si>
  <si>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</si>
  <si>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</si>
  <si>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</si>
  <si>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</si>
  <si>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</si>
  <si>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</si>
  <si>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</si>
  <si>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</si>
  <si>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</si>
  <si>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</si>
  <si>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</si>
  <si>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</si>
  <si>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</si>
  <si>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</si>
  <si>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</si>
  <si>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</si>
  <si>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</si>
  <si>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</si>
  <si>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</si>
  <si>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</si>
  <si>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</si>
  <si>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</si>
  <si>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</si>
  <si>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</si>
  <si>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</si>
  <si>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</si>
  <si>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</si>
  <si>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</si>
  <si>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</si>
  <si>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</si>
  <si>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</si>
  <si>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</si>
  <si>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</si>
  <si>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</si>
  <si>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</si>
  <si>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</si>
  <si>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</si>
  <si>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</si>
  <si>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</si>
  <si>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</si>
  <si>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</si>
  <si>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</si>
  <si>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</si>
  <si>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</si>
  <si>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</si>
  <si>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</si>
  <si>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</si>
  <si>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</si>
  <si>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</si>
  <si>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</si>
  <si>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</si>
  <si>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</si>
  <si>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</si>
  <si>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</si>
  <si>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</si>
  <si>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</si>
  <si>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</si>
  <si>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</si>
  <si>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</si>
  <si>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</si>
  <si>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</si>
  <si>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</si>
  <si>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</si>
  <si>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</si>
  <si>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</si>
  <si>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</si>
  <si>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</si>
  <si>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</si>
  <si>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</si>
  <si>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</si>
  <si>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</si>
  <si>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</si>
  <si>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</si>
  <si>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</si>
  <si>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</si>
  <si>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</si>
  <si>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</si>
  <si>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</si>
  <si>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</si>
  <si>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</si>
  <si>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</si>
  <si>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</si>
  <si>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</si>
  <si>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</si>
  <si>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</si>
  <si>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</si>
  <si>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</si>
  <si>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</si>
  <si>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</si>
  <si>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</si>
  <si>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</si>
  <si>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</si>
  <si>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</si>
  <si>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</si>
  <si>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</si>
  <si>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</si>
  <si>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</si>
  <si>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</si>
  <si>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</si>
  <si>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</si>
  <si>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</si>
  <si>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</si>
  <si>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</si>
  <si>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</si>
  <si>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</si>
  <si>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</si>
  <si>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</si>
  <si>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</si>
  <si>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</si>
  <si>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</si>
  <si>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</si>
  <si>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</si>
  <si>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</si>
  <si>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</si>
  <si>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</si>
  <si>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</si>
  <si>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</si>
  <si>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</si>
  <si>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</si>
  <si>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</si>
  <si>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</si>
  <si>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</si>
  <si>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</si>
  <si>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</si>
  <si>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</si>
  <si>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</si>
  <si>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</si>
  <si>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</si>
  <si>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</si>
  <si>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</si>
  <si>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</si>
  <si>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</si>
  <si>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</si>
  <si>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</si>
  <si>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</si>
  <si>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</si>
  <si>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</si>
  <si>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</si>
  <si>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</si>
  <si>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</si>
  <si>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</si>
  <si>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</si>
  <si>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</si>
  <si>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</si>
  <si>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</si>
  <si>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</si>
  <si>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</si>
  <si>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</si>
  <si>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</si>
  <si>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</si>
  <si>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</si>
  <si>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</si>
  <si>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</si>
  <si>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</si>
  <si>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</si>
  <si>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</si>
  <si>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</si>
  <si>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</si>
  <si>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</si>
  <si>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</si>
  <si>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</si>
  <si>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</si>
  <si>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</si>
  <si>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</si>
  <si>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</si>
  <si>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</si>
  <si>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</si>
  <si>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</si>
  <si>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</si>
  <si>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</si>
  <si>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</si>
  <si>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</si>
  <si>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</si>
  <si>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</si>
  <si>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</si>
  <si>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</si>
  <si>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</si>
  <si>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</si>
  <si>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</si>
  <si>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</si>
  <si>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</si>
  <si>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</si>
  <si>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</si>
  <si>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</si>
  <si>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</si>
  <si>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</si>
  <si>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</si>
  <si>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</si>
  <si>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</si>
  <si>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</si>
  <si>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</si>
  <si>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</si>
  <si>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</si>
  <si>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</si>
  <si>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</si>
  <si>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</si>
  <si>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</si>
  <si>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</si>
  <si>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</si>
  <si>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</si>
  <si>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</si>
  <si>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</si>
  <si>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</si>
  <si>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</si>
  <si>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</si>
  <si>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</si>
  <si>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</si>
  <si>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</si>
  <si>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</si>
  <si>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</si>
  <si>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</si>
  <si>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</si>
  <si>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</si>
  <si>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</si>
  <si>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</si>
  <si>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</si>
  <si>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</si>
  <si>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</si>
  <si>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</si>
  <si>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</si>
  <si>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</si>
  <si>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</si>
  <si>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</si>
  <si>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</si>
  <si>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</si>
  <si>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</si>
  <si>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</si>
  <si>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</si>
  <si>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</si>
  <si>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</si>
  <si>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</si>
  <si>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</si>
  <si>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</si>
  <si>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</si>
  <si>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</si>
  <si>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</si>
  <si>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</si>
  <si>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</si>
  <si>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</si>
  <si>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</si>
  <si>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</si>
  <si>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</si>
  <si>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</si>
  <si>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</si>
  <si>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</si>
  <si>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</si>
  <si>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</si>
  <si>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</si>
  <si>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</si>
  <si>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</si>
  <si>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</si>
  <si>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</si>
  <si>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</si>
  <si>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</si>
  <si>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</si>
  <si>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</si>
  <si>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</si>
  <si>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</si>
  <si>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</si>
  <si>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</si>
  <si>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</si>
  <si>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</si>
  <si>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</si>
  <si>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</si>
  <si>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</si>
  <si>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</si>
  <si>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</si>
  <si>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</si>
  <si>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</si>
  <si>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</si>
  <si>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</si>
  <si>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</si>
  <si>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</si>
  <si>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</si>
  <si>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</si>
  <si>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</si>
  <si>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</si>
  <si>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</si>
  <si>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</si>
  <si>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</si>
  <si>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</si>
  <si>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</si>
  <si>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</si>
  <si>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</si>
  <si>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</si>
  <si>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</si>
  <si>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</si>
  <si>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</si>
  <si>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</si>
  <si>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</si>
  <si>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</si>
  <si>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</si>
  <si>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</si>
  <si>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</si>
  <si>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</si>
  <si>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</si>
  <si>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</si>
  <si>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</si>
  <si>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</si>
  <si>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</si>
  <si>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</si>
  <si>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</si>
  <si>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</si>
  <si>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</si>
  <si>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</si>
  <si>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</si>
  <si>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</si>
  <si>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</si>
  <si>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</si>
  <si>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</si>
  <si>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</si>
  <si>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</si>
  <si>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</si>
  <si>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</si>
  <si>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</si>
  <si>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</si>
  <si>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</si>
  <si>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</si>
  <si>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</si>
  <si>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</si>
  <si>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</si>
  <si>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</si>
  <si>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</si>
  <si>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</si>
  <si>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</si>
  <si>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</si>
  <si>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</si>
  <si>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</si>
  <si>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</si>
  <si>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</si>
  <si>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</si>
  <si>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</si>
  <si>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</si>
  <si>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</si>
  <si>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</si>
  <si>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</si>
  <si>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</si>
  <si>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</si>
  <si>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</si>
  <si>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</si>
  <si>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</si>
  <si>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</si>
  <si>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</si>
  <si>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</si>
  <si>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</si>
  <si>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</si>
  <si>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</si>
  <si>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</si>
  <si>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</si>
  <si>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</si>
  <si>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</si>
  <si>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</si>
  <si>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</si>
  <si>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</si>
  <si>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</si>
  <si>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</si>
  <si>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</si>
  <si>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</si>
  <si>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</si>
  <si>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</si>
  <si>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</si>
  <si>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</si>
  <si>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</si>
  <si>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</si>
  <si>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</si>
  <si>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</si>
  <si>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</si>
  <si>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</si>
  <si>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</si>
  <si>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</si>
  <si>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</si>
  <si>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</si>
  <si>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</si>
  <si>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</si>
  <si>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</si>
  <si>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</si>
  <si>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</si>
  <si>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</si>
  <si>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</si>
  <si>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</si>
  <si>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</si>
  <si>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</si>
  <si>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</si>
  <si>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</si>
  <si>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</si>
  <si>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</si>
  <si>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</si>
  <si>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</si>
  <si>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</si>
  <si>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</si>
  <si>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</si>
  <si>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</si>
  <si>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</si>
  <si>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</si>
  <si>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</si>
  <si>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</si>
  <si>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</si>
  <si>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</si>
  <si>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</si>
  <si>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</si>
  <si>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</si>
  <si>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</si>
  <si>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</si>
  <si>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</si>
  <si>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</si>
  <si>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</si>
  <si>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</si>
  <si>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</si>
  <si>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</si>
  <si>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</si>
  <si>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</si>
  <si>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</si>
  <si>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</si>
  <si>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</si>
  <si>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</si>
  <si>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</si>
  <si>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</si>
  <si>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</si>
  <si>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</si>
  <si>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</si>
  <si>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</si>
  <si>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</si>
  <si>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</si>
  <si>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</si>
  <si>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</si>
  <si>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</si>
  <si>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</si>
  <si>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</si>
  <si>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</si>
  <si>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</si>
  <si>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</si>
  <si>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</si>
  <si>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</si>
  <si>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</si>
  <si>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</si>
  <si>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</si>
  <si>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</si>
  <si>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</si>
  <si>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</si>
  <si>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</si>
  <si>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</si>
  <si>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</si>
  <si>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</si>
  <si>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</si>
  <si>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</si>
  <si>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</si>
  <si>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</si>
  <si>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</si>
  <si>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</si>
  <si>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</si>
  <si>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</si>
  <si>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</si>
  <si>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</si>
  <si>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</si>
  <si>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</si>
  <si>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</si>
  <si>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</si>
  <si>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</si>
  <si>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</si>
  <si>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</si>
  <si>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</si>
  <si>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</si>
  <si>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</si>
  <si>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</si>
  <si>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</si>
  <si>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</si>
  <si>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</si>
  <si>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</si>
  <si>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</si>
  <si>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</si>
  <si>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</si>
  <si>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</si>
  <si>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</si>
  <si>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</si>
  <si>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</si>
  <si>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</si>
  <si>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</si>
  <si>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</si>
  <si>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</si>
  <si>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</si>
  <si>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</si>
  <si>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</si>
  <si>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</si>
  <si>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</si>
  <si>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</si>
  <si>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</si>
  <si>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</si>
  <si>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</si>
  <si>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</si>
  <si>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</si>
  <si>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</si>
  <si>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</si>
  <si>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</si>
  <si>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</si>
  <si>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</si>
  <si>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</si>
  <si>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</si>
  <si>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</si>
  <si>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</si>
  <si>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</si>
  <si>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</si>
  <si>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</si>
  <si>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</si>
  <si>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</si>
  <si>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</si>
  <si>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</si>
  <si>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</si>
  <si>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</si>
  <si>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</si>
  <si>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</si>
  <si>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</si>
  <si>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</si>
  <si>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</si>
  <si>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</si>
  <si>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</si>
  <si>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</si>
  <si>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</si>
  <si>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</si>
  <si>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</si>
  <si>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</si>
  <si>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</si>
  <si>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</si>
  <si>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</si>
  <si>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</si>
  <si>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</si>
  <si>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</si>
  <si>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</si>
  <si>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</si>
  <si>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</si>
  <si>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</si>
  <si>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</si>
  <si>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</si>
  <si>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</si>
  <si>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</si>
  <si>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</si>
  <si>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</si>
  <si>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</si>
  <si>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</si>
  <si>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</si>
  <si>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</si>
  <si>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</si>
  <si>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</si>
  <si>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</si>
  <si>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</si>
  <si>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</si>
  <si>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</si>
  <si>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</si>
  <si>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</si>
  <si>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</si>
  <si>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</si>
  <si>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</si>
  <si>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</si>
  <si>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</si>
  <si>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</si>
  <si>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</si>
  <si>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</si>
  <si>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</si>
  <si>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</si>
  <si>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</si>
  <si>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</si>
  <si>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</si>
  <si>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</si>
  <si>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</si>
  <si>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</si>
  <si>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</si>
  <si>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</si>
  <si>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</si>
  <si>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</si>
  <si>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</si>
  <si>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</si>
  <si>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</si>
  <si>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</si>
  <si>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</si>
  <si>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</si>
  <si>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</si>
  <si>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</si>
  <si>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</si>
  <si>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</si>
  <si>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</si>
  <si>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</si>
  <si>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</si>
  <si>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</si>
  <si>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</si>
  <si>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</si>
  <si>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</si>
  <si>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</si>
  <si>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</si>
  <si>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</si>
  <si>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</si>
  <si>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</si>
  <si>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</si>
  <si>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</si>
  <si>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</si>
  <si>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</si>
  <si>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</si>
  <si>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</si>
  <si>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</si>
  <si>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</si>
  <si>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</si>
  <si>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</si>
  <si>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</si>
  <si>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</si>
  <si>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</si>
  <si>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</si>
  <si>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</si>
  <si>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</si>
  <si>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</si>
  <si>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</si>
  <si>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</si>
  <si>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</si>
  <si>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</si>
  <si>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</si>
  <si>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</si>
  <si>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</si>
  <si>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</si>
  <si>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</si>
  <si>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</si>
  <si>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</si>
  <si>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</si>
  <si>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</si>
  <si>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</si>
  <si>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</si>
  <si>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</si>
  <si>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</si>
  <si>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</si>
  <si>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</si>
  <si>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</si>
  <si>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</si>
  <si>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</si>
  <si>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</si>
  <si>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</si>
  <si>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</si>
  <si>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</si>
  <si>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</si>
  <si>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</si>
  <si>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</si>
  <si>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</si>
  <si>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</si>
  <si>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</si>
  <si>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</si>
  <si>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</si>
  <si>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</si>
  <si>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</si>
  <si>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</si>
  <si>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</si>
  <si>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</si>
  <si>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</si>
  <si>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</si>
  <si>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</si>
  <si>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</si>
  <si>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</si>
  <si>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</si>
  <si>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</si>
  <si>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</si>
  <si>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</si>
  <si>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</si>
  <si>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</si>
  <si>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</si>
  <si>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</si>
  <si>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</si>
  <si>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</si>
  <si>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</si>
  <si>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</si>
  <si>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</si>
  <si>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</si>
  <si>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</si>
  <si>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</si>
  <si>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</si>
  <si>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</si>
  <si>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</si>
  <si>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</si>
  <si>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</si>
  <si>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</si>
  <si>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</si>
  <si>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</si>
  <si>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</si>
  <si>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</si>
  <si>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</si>
  <si>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</si>
  <si>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</si>
  <si>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</si>
  <si>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</si>
  <si>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</si>
  <si>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</si>
  <si>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</si>
  <si>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</si>
  <si>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</si>
  <si>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</si>
  <si>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</si>
  <si>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</si>
  <si>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</si>
  <si>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</si>
  <si>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</si>
  <si>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</si>
  <si>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</si>
  <si>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</si>
  <si>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</si>
  <si>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</si>
  <si>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</si>
  <si>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</si>
  <si>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</si>
  <si>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</si>
  <si>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</si>
  <si>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</si>
  <si>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</si>
  <si>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</si>
  <si>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</si>
  <si>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</si>
  <si>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</si>
  <si>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</si>
  <si>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</si>
  <si>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</si>
  <si>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</si>
  <si>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</si>
  <si>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</si>
  <si>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</si>
  <si>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</si>
  <si>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</si>
  <si>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</si>
  <si>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</si>
  <si>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</si>
  <si>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</si>
  <si>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</si>
  <si>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</si>
  <si>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</si>
  <si>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</si>
  <si>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</si>
  <si>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</si>
  <si>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</si>
  <si>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</si>
  <si>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</si>
  <si>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</si>
  <si>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</si>
  <si>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</si>
  <si>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</si>
  <si>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</si>
  <si>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</si>
  <si>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</si>
  <si>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</si>
  <si>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</si>
  <si>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</si>
  <si>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</si>
  <si>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</si>
  <si>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</si>
  <si>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</si>
  <si>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</si>
  <si>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</si>
  <si>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</si>
  <si>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</si>
  <si>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</si>
  <si>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</si>
  <si>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</si>
  <si>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</si>
  <si>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</si>
  <si>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</si>
  <si>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</si>
  <si>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</si>
  <si>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</si>
  <si>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</si>
  <si>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</si>
  <si>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</si>
  <si>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</si>
  <si>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</si>
  <si>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</si>
  <si>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</si>
  <si>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</si>
  <si>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</si>
  <si>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</si>
  <si>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</si>
  <si>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</si>
  <si>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</si>
  <si>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</si>
  <si>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</si>
  <si>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</si>
  <si>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</si>
  <si>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</si>
  <si>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</si>
  <si>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</si>
  <si>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</si>
  <si>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</si>
  <si>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</si>
  <si>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</si>
  <si>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</si>
  <si>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</si>
  <si>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</si>
  <si>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</si>
  <si>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</si>
  <si>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</si>
  <si>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</si>
  <si>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</si>
  <si>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</si>
  <si>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</si>
  <si>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</si>
  <si>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</si>
  <si>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</si>
  <si>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</si>
  <si>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</si>
  <si>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</si>
  <si>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</si>
  <si>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</si>
  <si>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</si>
  <si>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</si>
  <si>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</si>
  <si>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</si>
  <si>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</si>
  <si>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</si>
  <si>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</si>
  <si>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</si>
  <si>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</si>
  <si>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</si>
  <si>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</si>
  <si>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</si>
  <si>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</si>
  <si>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</si>
  <si>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</si>
  <si>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</si>
  <si>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</si>
  <si>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</si>
  <si>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</si>
  <si>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</si>
  <si>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</si>
  <si>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</si>
  <si>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</si>
  <si>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</si>
  <si>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</si>
  <si>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</si>
  <si>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</si>
  <si>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</si>
  <si>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</si>
  <si>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</si>
  <si>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</si>
  <si>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</si>
  <si>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</si>
  <si>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</si>
  <si>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</si>
  <si>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</si>
  <si>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</si>
  <si>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</si>
  <si>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</si>
  <si>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</si>
  <si>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</si>
  <si>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</si>
  <si>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</si>
  <si>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</si>
  <si>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</si>
  <si>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</si>
  <si>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</si>
  <si>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</si>
  <si>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</si>
  <si>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</si>
  <si>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</si>
  <si>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</si>
  <si>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</si>
  <si>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</si>
  <si>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</si>
  <si>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</si>
  <si>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</si>
  <si>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</si>
  <si>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</si>
  <si>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</si>
  <si>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</si>
  <si>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</si>
  <si>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</si>
  <si>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</si>
  <si>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</si>
  <si>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</si>
  <si>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</si>
  <si>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</si>
  <si>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</si>
  <si>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</si>
  <si>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</si>
  <si>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</si>
  <si>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</si>
  <si>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</si>
  <si>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</si>
  <si>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</si>
  <si>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</si>
  <si>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</si>
  <si>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</si>
  <si>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</si>
  <si>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</si>
  <si>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</si>
  <si>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</si>
  <si>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</si>
  <si>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</si>
  <si>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</si>
  <si>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</si>
  <si>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</si>
  <si>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</si>
  <si>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</si>
  <si>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</si>
  <si>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</si>
  <si>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</si>
  <si>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</si>
  <si>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</si>
  <si>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</si>
  <si>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</si>
  <si>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</si>
  <si>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</si>
  <si>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</si>
  <si>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</si>
  <si>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</si>
  <si>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</si>
  <si>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</si>
  <si>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</si>
  <si>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</si>
  <si>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</si>
  <si>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</si>
  <si>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</si>
  <si>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</si>
  <si>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</si>
  <si>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</si>
  <si>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</si>
  <si>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</si>
  <si>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</si>
  <si>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</si>
  <si>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</si>
  <si>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</si>
  <si>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</si>
  <si>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</si>
  <si>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</si>
  <si>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</si>
  <si>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</si>
  <si>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</si>
  <si>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</si>
  <si>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</si>
  <si>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</si>
  <si>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</si>
  <si>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</si>
  <si>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</si>
  <si>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</si>
  <si>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</si>
  <si>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</si>
  <si>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</si>
  <si>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</si>
  <si>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</si>
  <si>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</si>
  <si>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</si>
  <si>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</si>
  <si>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</si>
  <si>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</si>
  <si>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</si>
  <si>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</si>
  <si>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</si>
  <si>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</si>
  <si>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</si>
  <si>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</si>
  <si>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</si>
  <si>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</si>
  <si>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</si>
  <si>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</si>
  <si>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</si>
  <si>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</si>
  <si>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</si>
  <si>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</si>
  <si>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</si>
  <si>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</si>
  <si>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</si>
  <si>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</si>
  <si>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</si>
  <si>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</si>
  <si>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</si>
  <si>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</si>
  <si>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</si>
  <si>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</si>
  <si>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</si>
  <si>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</si>
  <si>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</si>
  <si>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</si>
  <si>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</si>
  <si>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</si>
  <si>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</si>
  <si>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</si>
  <si>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</si>
  <si>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</si>
  <si>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</si>
  <si>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</si>
  <si>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</si>
  <si>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</si>
  <si>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</si>
  <si>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</si>
  <si>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</si>
  <si>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</si>
  <si>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</si>
  <si>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</si>
  <si>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</si>
  <si>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</si>
  <si>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</si>
  <si>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</si>
  <si>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</si>
  <si>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</si>
  <si>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</si>
  <si>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</si>
  <si>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</si>
  <si>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</si>
  <si>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</si>
  <si>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</si>
  <si>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</si>
  <si>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</si>
  <si>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</si>
  <si>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</si>
  <si>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</si>
  <si>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</si>
  <si>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</si>
  <si>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</si>
  <si>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</si>
  <si>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</si>
  <si>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</si>
  <si>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</si>
  <si>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</si>
  <si>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</si>
  <si>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</si>
  <si>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</si>
  <si>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</si>
  <si>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</si>
  <si>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</si>
  <si>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</si>
  <si>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</si>
  <si>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</si>
  <si>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</si>
  <si>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</si>
  <si>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</si>
  <si>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</si>
  <si>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</si>
  <si>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</si>
  <si>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</si>
  <si>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</si>
  <si>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</si>
  <si>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</si>
  <si>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</si>
  <si>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</si>
  <si>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</si>
  <si>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</si>
  <si>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</si>
  <si>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</si>
  <si>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</si>
  <si>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</si>
  <si>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</si>
  <si>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</si>
  <si>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</si>
  <si>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</si>
  <si>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</si>
  <si>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</si>
  <si>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</si>
  <si>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</si>
  <si>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</si>
  <si>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</si>
  <si>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</si>
  <si>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</si>
  <si>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</si>
  <si>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</si>
  <si>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</si>
  <si>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</si>
  <si>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</si>
  <si>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</si>
  <si>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</si>
  <si>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</si>
  <si>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</si>
  <si>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</si>
  <si>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</si>
  <si>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</si>
  <si>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</si>
  <si>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</si>
  <si>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</si>
  <si>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</si>
  <si>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</si>
  <si>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</si>
  <si>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</si>
  <si>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</si>
  <si>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</si>
  <si>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</si>
  <si>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</si>
  <si>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</si>
  <si>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</si>
  <si>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</si>
  <si>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</si>
  <si>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</si>
  <si>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</si>
  <si>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</si>
  <si>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</si>
  <si>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</si>
  <si>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</si>
  <si>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</si>
  <si>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</si>
  <si>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</si>
  <si>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</si>
  <si>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</si>
  <si>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</si>
  <si>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</si>
  <si>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</si>
  <si>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</si>
  <si>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</si>
  <si>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</si>
  <si>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</si>
  <si>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</si>
  <si>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</si>
  <si>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</si>
  <si>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</si>
  <si>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</si>
  <si>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</si>
  <si>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</si>
  <si>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</si>
  <si>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</si>
  <si>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</si>
  <si>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</si>
  <si>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</si>
  <si>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</si>
  <si>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</si>
  <si>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</si>
  <si>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</si>
  <si>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</si>
  <si>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</si>
  <si>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</si>
  <si>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</si>
  <si>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</si>
  <si>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</si>
  <si>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</si>
  <si>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</si>
  <si>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</si>
  <si>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</si>
  <si>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</si>
  <si>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</si>
  <si>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</si>
  <si>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</si>
  <si>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</si>
  <si>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</si>
  <si>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</si>
  <si>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</si>
  <si>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</si>
  <si>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</si>
  <si>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</si>
  <si>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</si>
  <si>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</si>
  <si>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</si>
  <si>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</si>
  <si>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</si>
  <si>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</si>
  <si>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</si>
  <si>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</si>
  <si>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</si>
  <si>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</si>
  <si>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</si>
  <si>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</si>
  <si>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</si>
  <si>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</si>
  <si>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</si>
  <si>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</si>
  <si>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</si>
  <si>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</si>
  <si>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</si>
  <si>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</si>
  <si>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</si>
  <si>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</si>
  <si>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</si>
  <si>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</si>
  <si>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</si>
  <si>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</si>
  <si>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</si>
  <si>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</si>
  <si>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</si>
  <si>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</si>
  <si>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</si>
  <si>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</si>
  <si>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</si>
  <si>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</si>
  <si>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</si>
  <si>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</si>
  <si>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</si>
  <si>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</si>
  <si>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</si>
  <si>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</si>
  <si>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</si>
  <si>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</si>
  <si>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</si>
  <si>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</si>
  <si>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</si>
  <si>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</si>
  <si>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</si>
  <si>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</si>
  <si>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</si>
  <si>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</si>
  <si>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</si>
  <si>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</si>
  <si>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</si>
  <si>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</si>
  <si>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</si>
  <si>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</si>
  <si>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</si>
  <si>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</si>
  <si>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</si>
  <si>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</si>
  <si>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</si>
  <si>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</si>
  <si>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</si>
  <si>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</si>
  <si>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</si>
  <si>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</si>
  <si>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</si>
  <si>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</si>
  <si>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</si>
  <si>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</si>
  <si>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</si>
  <si>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</si>
  <si>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</si>
  <si>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</si>
  <si>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</si>
  <si>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</si>
  <si>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</si>
  <si>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</si>
  <si>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</si>
  <si>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</si>
  <si>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</si>
  <si>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</si>
  <si>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</si>
  <si>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</si>
  <si>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</si>
  <si>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</si>
  <si>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</si>
  <si>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</si>
  <si>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</si>
  <si>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</si>
  <si>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</si>
  <si>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</si>
  <si>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</si>
  <si>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</si>
  <si>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</si>
  <si>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</si>
  <si>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</si>
  <si>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</si>
  <si>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</si>
  <si>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</si>
  <si>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</si>
  <si>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</si>
  <si>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</si>
  <si>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</si>
  <si>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</si>
  <si>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</si>
  <si>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</si>
  <si>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</si>
  <si>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</si>
  <si>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</si>
  <si>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</si>
  <si>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</si>
  <si>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</si>
  <si>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</si>
  <si>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</si>
  <si>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</si>
  <si>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</si>
  <si>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</si>
  <si>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</si>
  <si>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</si>
  <si>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</si>
  <si>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</si>
  <si>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</si>
  <si>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</si>
  <si>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</si>
  <si>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</si>
  <si>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</si>
  <si>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</si>
  <si>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</si>
  <si>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</si>
  <si>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</si>
  <si>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</si>
  <si>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</si>
  <si>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</si>
  <si>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</si>
  <si>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</si>
  <si>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</si>
  <si>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</si>
  <si>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</si>
  <si>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</si>
  <si>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</si>
  <si>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</si>
  <si>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</si>
  <si>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</si>
  <si>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</si>
  <si>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</si>
  <si>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</si>
  <si>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</si>
  <si>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</si>
  <si>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</si>
  <si>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</si>
  <si>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</si>
  <si>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</si>
  <si>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</si>
  <si>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</si>
  <si>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</si>
  <si>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</si>
  <si>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</si>
  <si>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</si>
  <si>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</si>
  <si>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</si>
  <si>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</si>
  <si>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</si>
  <si>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</si>
  <si>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</si>
  <si>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</si>
  <si>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</si>
  <si>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</si>
  <si>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</si>
  <si>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</si>
  <si>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</si>
  <si>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</si>
  <si>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</si>
  <si>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</si>
  <si>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</si>
  <si>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</si>
  <si>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</si>
  <si>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</si>
  <si>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</si>
  <si>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</si>
  <si>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</si>
  <si>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</si>
  <si>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</si>
  <si>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</si>
  <si>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</si>
  <si>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</si>
  <si>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</si>
  <si>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</si>
  <si>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</si>
  <si>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</si>
  <si>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</si>
  <si>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</si>
  <si>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</si>
  <si>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</si>
  <si>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</si>
  <si>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</si>
  <si>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</si>
  <si>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</si>
  <si>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</si>
  <si>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</si>
  <si>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</si>
  <si>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</si>
  <si>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</si>
  <si>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</si>
  <si>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</si>
  <si>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</si>
  <si>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</si>
  <si>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</si>
  <si>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</si>
  <si>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</si>
  <si>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</si>
  <si>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</si>
  <si>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</si>
  <si>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</si>
  <si>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</si>
  <si>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</si>
  <si>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</si>
  <si>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</si>
  <si>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</si>
  <si>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</si>
  <si>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</si>
  <si>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</si>
  <si>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</si>
  <si>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</si>
  <si>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</si>
  <si>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</si>
  <si>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</si>
  <si>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</si>
  <si>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</si>
  <si>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</si>
  <si>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</si>
  <si>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</si>
  <si>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</si>
  <si>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</si>
  <si>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</si>
  <si>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</si>
  <si>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</si>
  <si>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</si>
  <si>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</si>
  <si>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</si>
  <si>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</si>
  <si>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</si>
  <si>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</si>
  <si>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</si>
  <si>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</si>
  <si>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</si>
  <si>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</si>
  <si>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</si>
  <si>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</si>
  <si>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</si>
  <si>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</si>
  <si>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</si>
  <si>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</si>
  <si>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</si>
  <si>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</si>
  <si>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</si>
  <si>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</si>
  <si>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</si>
  <si>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</si>
  <si>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</si>
  <si>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</si>
  <si>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</si>
  <si>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</si>
  <si>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</si>
  <si>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</si>
  <si>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</si>
  <si>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</si>
  <si>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</si>
  <si>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</si>
  <si>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</si>
  <si>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</si>
  <si>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</si>
  <si>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</si>
  <si>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</si>
  <si>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</si>
  <si>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</si>
  <si>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</si>
  <si>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</si>
  <si>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</si>
  <si>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</si>
  <si>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</si>
  <si>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</si>
  <si>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</si>
  <si>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</si>
  <si>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</si>
  <si>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</si>
  <si>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</si>
  <si>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</si>
  <si>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</si>
  <si>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</si>
  <si>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</si>
  <si>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</si>
  <si>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</si>
  <si>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</si>
  <si>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</si>
  <si>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</si>
  <si>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</si>
  <si>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</si>
  <si>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</si>
  <si>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</si>
  <si>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</si>
  <si>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</si>
  <si>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</si>
  <si>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</si>
  <si>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</si>
  <si>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</si>
  <si>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</si>
  <si>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</si>
  <si>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</si>
  <si>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</si>
  <si>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</si>
  <si>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</si>
  <si>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</si>
  <si>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</si>
  <si>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</si>
  <si>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</si>
  <si>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</si>
  <si>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</si>
  <si>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</si>
  <si>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</si>
  <si>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</si>
  <si>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</si>
  <si>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</si>
  <si>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</si>
  <si>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</si>
  <si>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</si>
  <si>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</si>
  <si>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</si>
  <si>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</si>
  <si>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</si>
  <si>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</si>
  <si>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</si>
  <si>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</si>
  <si>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</si>
  <si>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</si>
  <si>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</si>
  <si>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</si>
  <si>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</si>
  <si>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</si>
  <si>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</si>
  <si>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</si>
  <si>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</si>
  <si>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</si>
  <si>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</si>
  <si>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</si>
  <si>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</si>
  <si>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</si>
  <si>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</si>
  <si>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</si>
  <si>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</si>
  <si>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</si>
  <si>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</si>
  <si>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</si>
  <si>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</si>
  <si>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</si>
  <si>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</si>
  <si>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</si>
  <si>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</si>
  <si>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</si>
  <si>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</si>
  <si>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</si>
  <si>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</si>
  <si>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</si>
  <si>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</si>
  <si>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</si>
  <si>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</si>
  <si>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</si>
  <si>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</si>
  <si>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</si>
  <si>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</si>
  <si>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</si>
  <si>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</si>
  <si>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</si>
  <si>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</si>
  <si>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</si>
  <si>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</si>
  <si>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</si>
  <si>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</si>
  <si>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</si>
  <si>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</si>
  <si>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</si>
  <si>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</si>
  <si>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</si>
  <si>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</si>
  <si>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</si>
  <si>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</si>
  <si>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</si>
  <si>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</si>
  <si>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</si>
  <si>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</si>
  <si>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</si>
  <si>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</si>
  <si>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</si>
  <si>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</si>
  <si>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</si>
  <si>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</si>
  <si>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</si>
  <si>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</si>
  <si>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</si>
  <si>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</si>
  <si>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</si>
  <si>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</si>
  <si>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</si>
  <si>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</si>
  <si>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</si>
  <si>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</si>
  <si>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</si>
  <si>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</si>
  <si>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</si>
  <si>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</si>
  <si>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</si>
  <si>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</si>
  <si>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</si>
  <si>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</si>
  <si>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</si>
  <si>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</si>
  <si>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</si>
  <si>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</si>
  <si>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</si>
  <si>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</si>
  <si>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</si>
  <si>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</si>
  <si>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</si>
  <si>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</si>
  <si>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</si>
  <si>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</si>
  <si>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</si>
  <si>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</si>
  <si>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</si>
  <si>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</si>
  <si>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</si>
  <si>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</si>
  <si>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</si>
  <si>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</si>
  <si>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</si>
  <si>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</si>
  <si>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</si>
  <si>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</si>
  <si>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</si>
  <si>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</si>
  <si>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</si>
  <si>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</si>
  <si>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</si>
  <si>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</si>
  <si>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</si>
  <si>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</si>
  <si>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</si>
  <si>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</si>
  <si>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</si>
  <si>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</si>
  <si>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</si>
  <si>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</si>
  <si>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</si>
  <si>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</si>
  <si>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</si>
  <si>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</si>
  <si>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</si>
  <si>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</si>
  <si>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</si>
  <si>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</si>
  <si>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</si>
  <si>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</si>
  <si>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</si>
  <si>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</si>
  <si>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</si>
  <si>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</si>
  <si>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</si>
  <si>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</si>
  <si>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</si>
  <si>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</si>
  <si>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</si>
  <si>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</si>
  <si>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</si>
  <si>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</si>
  <si>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</si>
  <si>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</si>
  <si>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</si>
  <si>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</si>
  <si>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</si>
  <si>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</si>
  <si>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</si>
  <si>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</si>
  <si>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</si>
  <si>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</si>
  <si>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</si>
  <si>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</si>
  <si>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</si>
  <si>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</si>
  <si>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</si>
  <si>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</si>
  <si>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</si>
  <si>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</si>
  <si>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</si>
  <si>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</si>
  <si>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</si>
  <si>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</si>
  <si>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</si>
  <si>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</si>
  <si>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</si>
  <si>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</si>
  <si>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</si>
  <si>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</si>
  <si>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</si>
  <si>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</si>
  <si>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</si>
  <si>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</si>
  <si>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</si>
  <si>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</si>
  <si>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</si>
  <si>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</si>
  <si>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</si>
  <si>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</si>
  <si>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</si>
  <si>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</si>
  <si>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</si>
  <si>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</si>
  <si>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</si>
  <si>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</si>
  <si>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</si>
  <si>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</si>
  <si>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</si>
  <si>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</si>
  <si>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</si>
  <si>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</si>
  <si>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</si>
  <si>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</si>
  <si>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</si>
  <si>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</si>
  <si>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</si>
  <si>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</si>
  <si>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</si>
  <si>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</si>
  <si>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</si>
  <si>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</si>
  <si>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</si>
  <si>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</si>
  <si>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</si>
  <si>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</si>
  <si>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</si>
  <si>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</si>
  <si>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</si>
  <si>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</si>
  <si>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</si>
  <si>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</si>
  <si>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</si>
  <si>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</si>
  <si>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</si>
  <si>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</si>
  <si>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</si>
  <si>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</si>
  <si>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</si>
  <si>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</si>
  <si>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</si>
  <si>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</si>
  <si>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</si>
  <si>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</si>
  <si>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</si>
  <si>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</si>
  <si>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</si>
  <si>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</si>
  <si>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</si>
  <si>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</si>
  <si>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</si>
  <si>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</si>
  <si>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</si>
  <si>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</si>
  <si>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</si>
  <si>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</si>
  <si>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</si>
  <si>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</si>
  <si>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</si>
  <si>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</si>
  <si>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</si>
  <si>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</si>
  <si>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</si>
  <si>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</si>
  <si>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</si>
  <si>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</si>
  <si>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</si>
  <si>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</si>
  <si>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</si>
  <si>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</si>
  <si>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</si>
  <si>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</si>
  <si>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</si>
  <si>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</si>
  <si>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</si>
  <si>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</si>
  <si>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</si>
  <si>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</si>
  <si>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</si>
  <si>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</si>
  <si>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</si>
  <si>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</si>
  <si>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</si>
  <si>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</si>
  <si>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</si>
  <si>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</si>
  <si>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</si>
  <si>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</si>
  <si>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</si>
  <si>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</si>
  <si>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</si>
  <si>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</si>
  <si>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</si>
  <si>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</si>
  <si>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</si>
  <si>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</si>
  <si>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</si>
  <si>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</si>
  <si>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</si>
  <si>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</si>
  <si>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</si>
  <si>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</si>
  <si>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</si>
  <si>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</si>
  <si>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</si>
  <si>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</si>
  <si>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</si>
  <si>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</si>
  <si>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</si>
  <si>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</si>
  <si>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</si>
  <si>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</si>
  <si>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</si>
  <si>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</si>
  <si>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</si>
  <si>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</si>
  <si>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</si>
  <si>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</si>
  <si>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</si>
  <si>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</si>
  <si>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</si>
  <si>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</si>
  <si>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</si>
  <si>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</si>
  <si>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</si>
  <si>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</si>
  <si>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</si>
  <si>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</si>
  <si>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</si>
  <si>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</si>
  <si>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</si>
  <si>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</si>
  <si>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</si>
  <si>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</si>
  <si>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</si>
  <si>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</si>
  <si>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</si>
  <si>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</si>
  <si>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</si>
  <si>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</si>
  <si>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</si>
  <si>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</si>
  <si>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</si>
  <si>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</si>
  <si>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</si>
  <si>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</si>
  <si>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</si>
  <si>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</si>
  <si>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</si>
  <si>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</si>
  <si>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</si>
  <si>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</si>
  <si>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</si>
  <si>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</si>
  <si>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</si>
  <si>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</si>
  <si>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</si>
  <si>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</si>
  <si>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</si>
  <si>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</si>
  <si>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</si>
  <si>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</si>
  <si>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</si>
  <si>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</si>
  <si>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</si>
  <si>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</si>
  <si>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</si>
  <si>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</si>
  <si>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</si>
  <si>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</si>
  <si>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</si>
  <si>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</si>
  <si>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</si>
  <si>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</si>
  <si>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</si>
  <si>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</si>
  <si>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</si>
  <si>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</si>
  <si>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</si>
  <si>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</si>
  <si>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</si>
  <si>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</si>
  <si>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</si>
  <si>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</si>
  <si>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</si>
  <si>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</si>
  <si>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</si>
  <si>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</si>
  <si>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</si>
  <si>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</si>
  <si>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</si>
  <si>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</si>
  <si>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</si>
  <si>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</si>
  <si>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</si>
  <si>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</si>
  <si>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</si>
  <si>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</si>
  <si>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</si>
  <si>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</si>
  <si>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</si>
  <si>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</si>
  <si>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</si>
  <si>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</si>
  <si>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</si>
  <si>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</si>
  <si>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</si>
  <si>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</si>
  <si>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</si>
  <si>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</si>
  <si>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</si>
  <si>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</si>
  <si>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</si>
  <si>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</si>
  <si>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</si>
  <si>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</si>
  <si>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</si>
  <si>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</si>
  <si>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</si>
  <si>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</si>
  <si>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</si>
  <si>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</si>
  <si>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</si>
  <si>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</si>
  <si>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</si>
  <si>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</si>
  <si>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</si>
  <si>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</si>
  <si>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</si>
  <si>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</si>
  <si>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</si>
  <si>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</si>
  <si>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</si>
  <si>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</si>
  <si>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</si>
  <si>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</si>
  <si>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</si>
  <si>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</si>
  <si>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</si>
  <si>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</si>
  <si>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</si>
  <si>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</si>
  <si>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</si>
  <si>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</si>
  <si>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</si>
  <si>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</si>
  <si>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</si>
  <si>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</si>
  <si>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</si>
  <si>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</si>
  <si>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</si>
  <si>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</si>
  <si>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</si>
  <si>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</si>
  <si>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</si>
  <si>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</si>
  <si>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</si>
  <si>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</si>
  <si>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</si>
  <si>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</si>
  <si>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</si>
  <si>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</si>
  <si>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</si>
  <si>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</si>
  <si>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</si>
  <si>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</si>
  <si>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</si>
  <si>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</si>
  <si>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</si>
  <si>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</si>
  <si>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</si>
  <si>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</si>
  <si>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</si>
  <si>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</si>
  <si>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</si>
  <si>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</si>
  <si>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</si>
  <si>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</si>
  <si>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</si>
  <si>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</si>
  <si>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</si>
  <si>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</si>
  <si>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</si>
  <si>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</si>
  <si>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</si>
  <si>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</si>
  <si>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</si>
  <si>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</si>
  <si>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</si>
  <si>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</si>
  <si>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</si>
  <si>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</si>
  <si>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</si>
  <si>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</si>
  <si>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</si>
  <si>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</si>
  <si>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</si>
  <si>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</si>
  <si>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</si>
  <si>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</si>
  <si>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</si>
  <si>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</si>
  <si>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</si>
  <si>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</si>
  <si>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</si>
  <si>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</si>
  <si>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</si>
  <si>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</si>
  <si>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</si>
  <si>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</si>
  <si>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</si>
  <si>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</si>
  <si>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</si>
  <si>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</si>
  <si>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</si>
  <si>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</si>
  <si>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</si>
  <si>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</si>
  <si>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</si>
  <si>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</si>
  <si>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</si>
  <si>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</si>
  <si>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</si>
  <si>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</si>
  <si>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</si>
  <si>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</si>
  <si>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</si>
  <si>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</si>
  <si>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</si>
  <si>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</si>
  <si>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</si>
  <si>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</si>
  <si>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</si>
  <si>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</si>
  <si>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</si>
  <si>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</si>
  <si>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</si>
  <si>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</si>
  <si>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</si>
  <si>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</si>
  <si>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</si>
  <si>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</si>
  <si>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</si>
  <si>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</si>
  <si>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</si>
  <si>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</si>
  <si>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</si>
  <si>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</si>
  <si>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</si>
  <si>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</si>
  <si>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</si>
  <si>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</si>
  <si>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</si>
  <si>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</si>
  <si>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</si>
  <si>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</si>
  <si>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</si>
  <si>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</si>
  <si>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</si>
  <si>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</si>
  <si>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</si>
  <si>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</si>
  <si>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</si>
  <si>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</si>
  <si>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</si>
  <si>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</si>
  <si>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</si>
  <si>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</si>
  <si>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</si>
  <si>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</si>
  <si>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</si>
  <si>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</si>
  <si>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</si>
  <si>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</si>
  <si>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</si>
  <si>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</si>
  <si>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</si>
  <si>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</si>
  <si>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</si>
  <si>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</si>
  <si>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</si>
  <si>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</si>
  <si>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</si>
  <si>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</si>
  <si>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</si>
  <si>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</si>
  <si>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</si>
  <si>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</si>
  <si>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</si>
  <si>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</si>
  <si>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</si>
  <si>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</si>
  <si>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</si>
  <si>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</si>
  <si>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</si>
  <si>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</si>
  <si>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</si>
  <si>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</si>
  <si>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</si>
  <si>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</si>
  <si>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</si>
  <si>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</si>
  <si>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</si>
  <si>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</si>
  <si>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</si>
  <si>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</si>
  <si>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</si>
  <si>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</si>
  <si>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</si>
  <si>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</si>
  <si>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</si>
  <si>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</si>
  <si>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</si>
  <si>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</si>
  <si>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</si>
  <si>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</si>
  <si>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</si>
  <si>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</si>
  <si>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</si>
  <si>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</si>
  <si>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</si>
  <si>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</si>
  <si>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</si>
  <si>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</si>
  <si>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</si>
  <si>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</si>
  <si>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</si>
  <si>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</si>
  <si>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</si>
  <si>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</si>
  <si>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</si>
  <si>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</si>
  <si>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</si>
  <si>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</si>
  <si>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</si>
  <si>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</si>
  <si>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</si>
  <si>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</si>
  <si>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</si>
  <si>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</si>
  <si>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</si>
  <si>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</si>
  <si>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</si>
  <si>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</si>
  <si>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</si>
  <si>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</si>
  <si>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</si>
  <si>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</si>
  <si>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</si>
  <si>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</si>
  <si>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</si>
  <si>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</si>
  <si>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</si>
  <si>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</si>
  <si>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</si>
  <si>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</si>
  <si>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</si>
  <si>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</si>
  <si>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</si>
  <si>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</si>
  <si>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</si>
  <si>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</si>
  <si>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</si>
  <si>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</si>
  <si>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</si>
  <si>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</si>
  <si>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</si>
  <si>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</si>
  <si>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</si>
  <si>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</si>
  <si>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</si>
  <si>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</si>
  <si>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</si>
  <si>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</si>
  <si>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</si>
  <si>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</si>
  <si>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</si>
  <si>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</si>
  <si>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</si>
  <si>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</si>
  <si>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</si>
  <si>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</si>
  <si>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</si>
  <si>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</si>
  <si>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</si>
  <si>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</si>
  <si>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</si>
  <si>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</si>
  <si>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</si>
  <si>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</si>
  <si>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</si>
  <si>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</si>
  <si>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</si>
  <si>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</si>
  <si>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</si>
  <si>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</si>
  <si>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</si>
  <si>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</si>
  <si>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</si>
  <si>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</si>
  <si>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</si>
  <si>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</si>
  <si>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</si>
  <si>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</si>
  <si>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</si>
  <si>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</si>
  <si>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</si>
  <si>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</si>
  <si>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</si>
  <si>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</si>
  <si>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</si>
  <si>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</si>
  <si>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</si>
  <si>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</si>
  <si>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</si>
  <si>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</si>
  <si>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</si>
  <si>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</si>
  <si>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</si>
  <si>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</si>
  <si>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</si>
  <si>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</si>
  <si>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</si>
  <si>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</si>
  <si>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</si>
  <si>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</si>
  <si>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</si>
  <si>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</si>
  <si>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</si>
  <si>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</si>
  <si>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</si>
  <si>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</si>
  <si>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</si>
  <si>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</si>
  <si>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</si>
  <si>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</si>
  <si>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</si>
  <si>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</si>
  <si>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</si>
  <si>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</si>
  <si>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</si>
  <si>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</si>
  <si>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</si>
  <si>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</si>
  <si>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</si>
  <si>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</si>
  <si>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</si>
  <si>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</si>
  <si>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</si>
  <si>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</si>
  <si>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</si>
  <si>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</si>
  <si>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</si>
  <si>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</si>
  <si>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</si>
  <si>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</si>
  <si>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</si>
  <si>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</si>
  <si>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</si>
  <si>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</si>
  <si>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</si>
  <si>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</si>
  <si>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</si>
  <si>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</si>
  <si>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</si>
  <si>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</si>
  <si>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</si>
  <si>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</si>
  <si>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</si>
  <si>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</si>
  <si>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</si>
  <si>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</si>
  <si>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</si>
  <si>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</si>
  <si>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</si>
  <si>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</si>
  <si>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</si>
  <si>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</si>
  <si>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</si>
  <si>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</si>
  <si>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</si>
  <si>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</si>
  <si>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</si>
  <si>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</si>
  <si>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</si>
  <si>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</si>
  <si>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</si>
  <si>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</si>
  <si>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</si>
  <si>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</si>
  <si>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</si>
  <si>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</si>
  <si>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</si>
  <si>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</si>
  <si>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</si>
  <si>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</si>
  <si>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</si>
  <si>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</si>
  <si>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</si>
  <si>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</si>
  <si>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</si>
  <si>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</si>
  <si>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</si>
  <si>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</si>
  <si>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</si>
  <si>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</si>
  <si>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</si>
  <si>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</si>
  <si>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</si>
  <si>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</si>
  <si>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</si>
  <si>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</si>
  <si>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</si>
  <si>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</si>
  <si>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</si>
  <si>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</si>
  <si>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</si>
  <si>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</si>
  <si>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</si>
  <si>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</si>
  <si>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</si>
  <si>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</si>
  <si>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</si>
  <si>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</si>
  <si>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</si>
  <si>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</si>
  <si>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</si>
  <si>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</si>
  <si>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</si>
  <si>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</si>
  <si>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</si>
  <si>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</si>
  <si>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</si>
  <si>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</si>
  <si>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</si>
  <si>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</si>
  <si>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</si>
  <si>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</si>
  <si>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</si>
  <si>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</si>
  <si>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</si>
  <si>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</si>
  <si>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</si>
  <si>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</si>
  <si>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</si>
  <si>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</si>
  <si>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</si>
  <si>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</si>
  <si>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</si>
  <si>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</si>
  <si>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</si>
  <si>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</si>
  <si>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</si>
  <si>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</si>
  <si>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</si>
  <si>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</si>
  <si>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</si>
  <si>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</si>
  <si>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</si>
  <si>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</si>
  <si>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</si>
  <si>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</si>
  <si>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</si>
  <si>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</si>
  <si>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</si>
  <si>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</si>
  <si>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</si>
  <si>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</si>
  <si>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</si>
  <si>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</si>
  <si>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</si>
  <si>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</si>
  <si>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</si>
  <si>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</si>
  <si>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</si>
  <si>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</si>
  <si>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</si>
  <si>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</si>
  <si>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</si>
  <si>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</si>
  <si>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</si>
  <si>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</si>
  <si>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</si>
  <si>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</si>
  <si>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</si>
  <si>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</si>
  <si>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</si>
  <si>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</si>
  <si>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</si>
  <si>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</si>
  <si>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</si>
  <si>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</si>
  <si>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</si>
  <si>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</si>
  <si>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</si>
  <si>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</si>
  <si>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</si>
  <si>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</si>
  <si>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</si>
  <si>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</si>
  <si>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</si>
  <si>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</si>
  <si>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</si>
  <si>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</si>
  <si>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</si>
  <si>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</si>
  <si>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</si>
  <si>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</si>
  <si>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</si>
  <si>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</si>
  <si>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</si>
  <si>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</si>
  <si>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</si>
  <si>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</si>
  <si>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</si>
  <si>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</si>
  <si>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</si>
  <si>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</si>
  <si>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</si>
  <si>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</si>
  <si>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</si>
  <si>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</si>
  <si>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</si>
  <si>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</si>
  <si>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</si>
  <si>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</si>
  <si>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</si>
  <si>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</si>
  <si>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</si>
  <si>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</si>
  <si>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</si>
  <si>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</si>
  <si>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</si>
  <si>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</si>
  <si>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</si>
  <si>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</si>
  <si>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</si>
  <si>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</si>
  <si>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</si>
  <si>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</si>
  <si>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</si>
  <si>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</si>
  <si>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</si>
  <si>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</si>
  <si>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</si>
  <si>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</si>
  <si>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</si>
  <si>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</si>
  <si>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</si>
  <si>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</si>
  <si>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</si>
  <si>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</si>
  <si>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</si>
  <si>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</si>
  <si>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</si>
  <si>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</si>
  <si>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</si>
  <si>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</si>
  <si>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</si>
  <si>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</si>
  <si>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</si>
  <si>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</si>
  <si>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</si>
  <si>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</si>
  <si>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</si>
  <si>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</si>
  <si>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</si>
  <si>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</si>
  <si>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</si>
  <si>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</si>
  <si>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</si>
  <si>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</si>
  <si>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</si>
  <si>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</si>
  <si>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</si>
  <si>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</si>
  <si>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</si>
  <si>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</si>
  <si>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</si>
  <si>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</si>
  <si>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</si>
  <si>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</si>
  <si>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</si>
  <si>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</si>
  <si>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</si>
  <si>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</si>
  <si>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</si>
  <si>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</si>
  <si>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</si>
  <si>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</si>
  <si>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</si>
  <si>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</si>
  <si>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</si>
  <si>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</si>
  <si>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</si>
  <si>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</si>
  <si>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</si>
  <si>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</si>
  <si>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</si>
  <si>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</si>
  <si>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</si>
  <si>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</si>
  <si>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</si>
  <si>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</si>
  <si>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</si>
  <si>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</si>
  <si>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</si>
  <si>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</si>
  <si>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</si>
  <si>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</si>
  <si>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</si>
  <si>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</si>
  <si>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</si>
  <si>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</si>
  <si>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</si>
  <si>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</si>
  <si>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</si>
  <si>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</si>
  <si>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</si>
  <si>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</si>
  <si>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</si>
  <si>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</si>
  <si>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</si>
  <si>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</si>
  <si>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</si>
  <si>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</si>
  <si>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</si>
  <si>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</si>
  <si>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</si>
  <si>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</si>
  <si>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</si>
  <si>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</si>
  <si>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</si>
  <si>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</si>
  <si>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</si>
  <si>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</si>
  <si>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</si>
  <si>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</si>
  <si>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</si>
  <si>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</si>
  <si>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</si>
  <si>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</si>
  <si>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</si>
  <si>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</si>
  <si>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</si>
  <si>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</si>
  <si>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</si>
  <si>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</si>
  <si>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</si>
  <si>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</si>
  <si>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</si>
  <si>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</si>
  <si>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</si>
  <si>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</si>
  <si>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</si>
  <si>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</si>
  <si>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</si>
  <si>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</si>
  <si>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</si>
  <si>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</si>
  <si>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</si>
  <si>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</si>
  <si>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</si>
  <si>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</si>
  <si>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</si>
  <si>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</si>
  <si>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</si>
  <si>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</si>
  <si>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</si>
  <si>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</si>
  <si>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</si>
  <si>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</si>
  <si>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</si>
  <si>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</si>
  <si>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</si>
  <si>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</si>
  <si>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</si>
  <si>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</si>
  <si>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</si>
  <si>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</si>
  <si>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</si>
  <si>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</si>
  <si>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</si>
  <si>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</si>
  <si>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</si>
  <si>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</si>
  <si>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</si>
  <si>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</si>
  <si>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</si>
  <si>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</si>
  <si>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</si>
  <si>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</si>
  <si>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</si>
  <si>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</si>
  <si>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</si>
  <si>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</si>
  <si>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</si>
  <si>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</si>
  <si>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</si>
  <si>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</si>
  <si>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</si>
  <si>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</si>
  <si>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</si>
  <si>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</si>
  <si>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</si>
  <si>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</si>
  <si>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</si>
  <si>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</si>
  <si>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</si>
  <si>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</si>
  <si>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</si>
  <si>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</si>
  <si>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</si>
  <si>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</si>
  <si>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</si>
  <si>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</si>
  <si>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</si>
  <si>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</si>
  <si>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</si>
  <si>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</si>
  <si>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</si>
  <si>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</si>
  <si>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</si>
  <si>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</si>
  <si>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</si>
  <si>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</si>
  <si>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</si>
  <si>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</si>
  <si>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</si>
  <si>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</si>
  <si>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</si>
  <si>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</si>
  <si>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</si>
  <si>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</si>
  <si>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</si>
  <si>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</si>
  <si>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</si>
  <si>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</si>
  <si>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</si>
  <si>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</si>
  <si>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</si>
  <si>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</si>
  <si>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</si>
  <si>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</si>
  <si>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</si>
  <si>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</si>
  <si>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</si>
  <si>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</si>
  <si>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</si>
  <si>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</si>
  <si>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</si>
  <si>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</si>
  <si>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</si>
  <si>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</si>
  <si>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</si>
  <si>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</si>
  <si>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</si>
  <si>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</si>
  <si>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</si>
  <si>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</si>
  <si>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</si>
  <si>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</si>
  <si>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</si>
  <si>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</si>
  <si>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</si>
  <si>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</si>
  <si>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</si>
  <si>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</si>
  <si>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</si>
  <si>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</si>
  <si>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</si>
  <si>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</si>
  <si>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</si>
  <si>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</si>
  <si>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</si>
  <si>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</si>
  <si>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</si>
  <si>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</si>
  <si>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</si>
  <si>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</si>
  <si>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</si>
  <si>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</si>
  <si>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</si>
  <si>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</si>
  <si>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</si>
  <si>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</si>
  <si>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</si>
  <si>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</si>
  <si>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</si>
  <si>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</si>
  <si>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</si>
  <si>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</si>
  <si>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</si>
  <si>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</si>
  <si>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</si>
  <si>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</si>
  <si>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</si>
  <si>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</si>
  <si>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</si>
  <si>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</si>
  <si>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</si>
  <si>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</si>
  <si>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</si>
  <si>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</si>
  <si>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</si>
  <si>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</si>
  <si>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</si>
  <si>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</si>
  <si>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</si>
  <si>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</si>
  <si>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</si>
  <si>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</si>
  <si>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</si>
  <si>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</si>
  <si>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</si>
  <si>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</si>
  <si>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</si>
  <si>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</si>
  <si>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</si>
  <si>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</si>
  <si>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</si>
  <si>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</si>
  <si>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</si>
  <si>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</si>
  <si>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</si>
  <si>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</si>
  <si>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</si>
  <si>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</si>
  <si>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</si>
  <si>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</si>
  <si>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</si>
  <si>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</si>
  <si>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</si>
  <si>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</si>
  <si>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</si>
  <si>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</si>
  <si>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</si>
  <si>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</si>
  <si>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</si>
  <si>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</si>
  <si>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</si>
  <si>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</si>
  <si>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</si>
  <si>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</si>
  <si>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</si>
  <si>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</si>
  <si>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</si>
  <si>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</si>
  <si>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</si>
  <si>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</si>
  <si>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</si>
  <si>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</si>
  <si>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</si>
  <si>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</si>
  <si>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</si>
  <si>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</si>
  <si>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</si>
  <si>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</si>
  <si>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</si>
  <si>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</si>
  <si>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</si>
  <si>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</si>
  <si>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</si>
  <si>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</si>
  <si>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</si>
  <si>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</si>
  <si>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</si>
  <si>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</si>
  <si>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</si>
  <si>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</si>
  <si>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</si>
  <si>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</si>
  <si>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</si>
  <si>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</si>
  <si>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</si>
  <si>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</si>
  <si>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</si>
  <si>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</si>
  <si>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</si>
  <si>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</si>
  <si>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</si>
  <si>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</si>
  <si>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</si>
  <si>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</si>
  <si>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</si>
  <si>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</si>
  <si>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</si>
  <si>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</si>
  <si>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</si>
  <si>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</si>
  <si>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</si>
  <si>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</si>
  <si>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</si>
  <si>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</si>
  <si>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</si>
  <si>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</si>
  <si>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</si>
  <si>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</si>
  <si>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</si>
  <si>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</si>
  <si>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</si>
  <si>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</si>
  <si>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</si>
  <si>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</si>
  <si>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</si>
  <si>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</si>
  <si>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</si>
  <si>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</si>
  <si>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</si>
  <si>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</si>
  <si>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</si>
  <si>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</si>
  <si>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</si>
  <si>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</si>
  <si>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</si>
  <si>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</si>
  <si>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</si>
  <si>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</si>
  <si>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</si>
  <si>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</si>
  <si>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</si>
  <si>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</si>
  <si>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</si>
  <si>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</si>
  <si>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</si>
  <si>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</si>
  <si>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</si>
  <si>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</si>
  <si>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</si>
  <si>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</si>
  <si>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</si>
  <si>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</si>
  <si>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</si>
  <si>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</si>
  <si>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</si>
  <si>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</si>
  <si>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</si>
  <si>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</si>
  <si>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</si>
  <si>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</si>
  <si>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</si>
  <si>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</si>
  <si>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</si>
  <si>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</si>
  <si>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</si>
  <si>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</si>
  <si>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</si>
  <si>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</si>
  <si>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</si>
  <si>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</si>
  <si>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</si>
  <si>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</si>
  <si>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</si>
  <si>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</si>
  <si>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</si>
  <si>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</si>
  <si>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</si>
  <si>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</si>
  <si>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</si>
  <si>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</si>
  <si>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</si>
  <si>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</si>
  <si>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</si>
  <si>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</si>
  <si>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</si>
  <si>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</si>
  <si>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</si>
  <si>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</si>
  <si>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</si>
  <si>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</si>
  <si>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</si>
  <si>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</si>
  <si>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</si>
  <si>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</si>
  <si>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</si>
  <si>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</si>
  <si>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</si>
  <si>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</si>
  <si>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</si>
  <si>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</si>
  <si>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</si>
  <si>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</si>
  <si>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</si>
  <si>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</si>
  <si>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</si>
  <si>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</si>
  <si>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</si>
  <si>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</si>
  <si>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</si>
  <si>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</si>
  <si>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</si>
  <si>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</si>
  <si>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</si>
  <si>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</si>
  <si>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</si>
  <si>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</si>
  <si>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</si>
  <si>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</si>
  <si>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</si>
  <si>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</si>
  <si>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</si>
  <si>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</si>
  <si>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</si>
  <si>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</si>
  <si>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</si>
  <si>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</si>
  <si>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</si>
  <si>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</si>
  <si>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</si>
  <si>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</si>
  <si>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</si>
  <si>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</si>
  <si>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</si>
  <si>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</si>
  <si>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</si>
  <si>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</si>
  <si>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</si>
  <si>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</si>
  <si>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</si>
  <si>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</si>
  <si>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</si>
  <si>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</si>
  <si>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</si>
  <si>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</si>
  <si>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</si>
  <si>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</si>
  <si>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</si>
  <si>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</si>
  <si>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</si>
  <si>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</si>
  <si>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</si>
  <si>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</si>
  <si>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</si>
  <si>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</si>
  <si>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</si>
  <si>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</si>
  <si>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</si>
  <si>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</si>
  <si>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</si>
  <si>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</si>
  <si>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</si>
  <si>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</si>
  <si>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</si>
  <si>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</si>
  <si>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</si>
  <si>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</si>
  <si>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</si>
  <si>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</si>
  <si>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</si>
  <si>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</si>
  <si>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</si>
  <si>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</si>
  <si>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</si>
  <si>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</si>
  <si>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</si>
  <si>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</si>
  <si>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</si>
  <si>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</si>
  <si>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</si>
  <si>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</si>
  <si>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</si>
  <si>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</si>
  <si>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</si>
  <si>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</si>
  <si>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</si>
  <si>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</si>
  <si>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</si>
  <si>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</si>
  <si>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</si>
  <si>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</si>
  <si>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</si>
  <si>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</si>
  <si>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</si>
  <si>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</si>
  <si>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</si>
  <si>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</si>
  <si>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</si>
  <si>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</si>
  <si>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</si>
  <si>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</si>
  <si>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</si>
  <si>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</si>
  <si>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</si>
  <si>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</si>
  <si>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</si>
  <si>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</si>
  <si>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</si>
  <si>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</si>
  <si>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</si>
  <si>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</si>
  <si>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</si>
  <si>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</si>
  <si>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</si>
  <si>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</si>
  <si>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</si>
  <si>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</si>
  <si>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</si>
  <si>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</si>
  <si>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</si>
  <si>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</si>
  <si>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</si>
  <si>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</si>
  <si>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</si>
  <si>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</si>
  <si>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</si>
  <si>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</si>
  <si>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</si>
  <si>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</si>
  <si>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</si>
  <si>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</si>
  <si>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</si>
  <si>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</si>
  <si>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</si>
  <si>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</si>
  <si>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</si>
  <si>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</si>
  <si>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</si>
  <si>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</si>
  <si>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</si>
  <si>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</si>
  <si>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</si>
  <si>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</si>
  <si>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</si>
  <si>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</si>
  <si>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</si>
  <si>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</si>
  <si>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</si>
  <si>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</si>
  <si>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</si>
  <si>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</si>
  <si>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</si>
  <si>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</si>
  <si>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</si>
  <si>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</si>
  <si>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</si>
  <si>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</si>
  <si>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</si>
  <si>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</si>
  <si>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</si>
  <si>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</si>
  <si>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</si>
  <si>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</si>
  <si>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</si>
  <si>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</si>
  <si>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</si>
  <si>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</si>
  <si>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</si>
  <si>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</si>
  <si>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</si>
  <si>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</si>
  <si>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</si>
  <si>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</si>
  <si>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</si>
  <si>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</si>
  <si>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</si>
  <si>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</si>
  <si>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</si>
  <si>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</si>
  <si>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</si>
  <si>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</si>
  <si>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</si>
  <si>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</si>
  <si>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</si>
  <si>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</si>
  <si>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</si>
  <si>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</si>
  <si>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</si>
  <si>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</si>
  <si>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</si>
  <si>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</si>
  <si>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</si>
  <si>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</si>
  <si>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</si>
  <si>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</si>
  <si>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</si>
  <si>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</si>
  <si>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</si>
  <si>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</si>
  <si>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</si>
  <si>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</si>
  <si>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</si>
  <si>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</si>
  <si>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</si>
  <si>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</si>
  <si>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</si>
  <si>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</si>
  <si>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</si>
  <si>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</si>
  <si>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</si>
  <si>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</si>
  <si>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</si>
  <si>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</si>
  <si>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</si>
  <si>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</si>
  <si>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</si>
  <si>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</si>
  <si>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</si>
  <si>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</si>
  <si>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</si>
  <si>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</si>
  <si>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</si>
  <si>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</si>
  <si>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</si>
  <si>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</si>
  <si>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</si>
  <si>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</si>
  <si>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</si>
  <si>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</si>
  <si>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</si>
  <si>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</si>
  <si>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</si>
  <si>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</si>
  <si>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</si>
  <si>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</si>
  <si>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</si>
  <si>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</si>
  <si>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</si>
  <si>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</si>
  <si>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</si>
  <si>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</si>
  <si>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</si>
  <si>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</si>
  <si>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</si>
  <si>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</si>
  <si>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</si>
  <si>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</si>
  <si>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</si>
  <si>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</si>
  <si>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</si>
  <si>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</si>
  <si>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</si>
  <si>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</si>
  <si>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</si>
  <si>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</si>
  <si>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</si>
  <si>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</si>
  <si>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</si>
  <si>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</si>
  <si>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</si>
  <si>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</si>
  <si>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</si>
  <si>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</si>
  <si>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</si>
  <si>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</si>
  <si>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</si>
  <si>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</si>
  <si>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</si>
  <si>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</si>
  <si>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</si>
  <si>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</si>
  <si>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</si>
  <si>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</si>
  <si>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</si>
  <si>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</si>
  <si>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</si>
  <si>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</si>
  <si>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</si>
  <si>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</si>
  <si>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</si>
  <si>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</si>
  <si>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</si>
  <si>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</si>
  <si>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</si>
  <si>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</si>
  <si>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</si>
  <si>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</si>
  <si>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</si>
  <si>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</si>
  <si>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</si>
  <si>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</si>
  <si>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</si>
  <si>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</si>
  <si>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</si>
  <si>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</si>
  <si>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</si>
  <si>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</si>
  <si>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</si>
  <si>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</si>
  <si>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</si>
  <si>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</si>
  <si>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</si>
  <si>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</si>
  <si>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</si>
  <si>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</si>
  <si>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</si>
  <si>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</si>
  <si>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</si>
  <si>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</si>
  <si>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</si>
  <si>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</si>
  <si>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</si>
  <si>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</si>
  <si>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</si>
  <si>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</si>
  <si>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</si>
  <si>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</si>
  <si>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</si>
  <si>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</si>
  <si>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</si>
  <si>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</si>
  <si>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</si>
  <si>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</si>
  <si>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</si>
  <si>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</si>
  <si>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</si>
  <si>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</si>
  <si>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</si>
  <si>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</si>
  <si>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</si>
  <si>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</si>
  <si>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</si>
  <si>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</si>
  <si>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</si>
  <si>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</si>
  <si>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</si>
  <si>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</si>
  <si>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</si>
  <si>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</si>
  <si>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</si>
  <si>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</si>
  <si>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</si>
  <si>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</si>
  <si>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</si>
  <si>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</si>
  <si>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</si>
  <si>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</si>
  <si>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</si>
  <si>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</si>
  <si>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</si>
  <si>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</si>
  <si>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</si>
  <si>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</si>
  <si>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</si>
  <si>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</si>
  <si>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</si>
  <si>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</si>
  <si>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</si>
  <si>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</si>
  <si>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</si>
  <si>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</si>
  <si>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</si>
  <si>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</si>
  <si>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</si>
  <si>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</si>
  <si>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</si>
  <si>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</si>
  <si>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</si>
  <si>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</si>
  <si>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</si>
  <si>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</si>
  <si>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</si>
  <si>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</si>
  <si>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</si>
  <si>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</si>
  <si>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</si>
  <si>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</si>
  <si>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</si>
  <si>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</si>
  <si>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</si>
  <si>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</si>
  <si>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</si>
  <si>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</si>
  <si>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</si>
  <si>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</si>
  <si>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</si>
  <si>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</si>
  <si>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</si>
  <si>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</si>
  <si>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</si>
  <si>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</si>
  <si>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</si>
  <si>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</si>
  <si>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</si>
  <si>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</si>
  <si>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</si>
  <si>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</si>
  <si>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</si>
  <si>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</si>
  <si>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</si>
  <si>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</si>
  <si>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</si>
  <si>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</si>
  <si>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</si>
  <si>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</si>
  <si>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</si>
  <si>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</si>
  <si>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</si>
  <si>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</si>
  <si>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</si>
  <si>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</si>
  <si>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</si>
  <si>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</si>
  <si>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</si>
  <si>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</si>
  <si>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</si>
  <si>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</si>
  <si>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</si>
  <si>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</si>
  <si>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</si>
  <si>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</si>
  <si>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</si>
  <si>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</si>
  <si>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</si>
  <si>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</si>
  <si>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</si>
  <si>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</si>
  <si>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</si>
  <si>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</si>
  <si>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</si>
  <si>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</si>
  <si>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</si>
  <si>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</si>
  <si>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</si>
  <si>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</si>
  <si>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</si>
  <si>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</si>
  <si>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</si>
  <si>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</si>
  <si>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</si>
  <si>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</si>
  <si>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</si>
  <si>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</si>
  <si>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</si>
  <si>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</si>
  <si>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</si>
  <si>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</si>
  <si>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</si>
  <si>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</si>
  <si>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</si>
  <si>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</si>
  <si>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</si>
  <si>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</si>
  <si>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</si>
  <si>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</si>
  <si>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</si>
  <si>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</si>
  <si>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</si>
  <si>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</si>
  <si>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</si>
  <si>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</si>
  <si>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</si>
  <si>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</si>
  <si>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</si>
  <si>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</si>
  <si>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</si>
  <si>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</si>
  <si>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</si>
  <si>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</si>
  <si>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</si>
  <si>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</si>
  <si>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</si>
  <si>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</si>
  <si>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</si>
  <si>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</si>
  <si>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</si>
  <si>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</si>
  <si>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</si>
  <si>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</si>
  <si>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</si>
  <si>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</si>
  <si>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</si>
  <si>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</si>
  <si>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</si>
  <si>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</si>
  <si>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</si>
  <si>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</si>
  <si>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</si>
  <si>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</si>
  <si>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</si>
  <si>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</si>
  <si>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</si>
  <si>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</si>
  <si>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</si>
  <si>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</si>
  <si>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</si>
  <si>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</si>
  <si>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</si>
  <si>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</si>
  <si>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</si>
  <si>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</si>
  <si>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</si>
  <si>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</si>
  <si>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</si>
  <si>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</si>
  <si>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</si>
  <si>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</si>
  <si>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</si>
  <si>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</si>
  <si>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</si>
  <si>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</si>
  <si>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</si>
  <si>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</si>
  <si>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</si>
  <si>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</si>
  <si>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</si>
  <si>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</si>
  <si>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</si>
  <si>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</si>
  <si>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</si>
  <si>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</si>
  <si>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</si>
  <si>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</si>
  <si>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</si>
  <si>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</si>
  <si>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</si>
  <si>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</si>
  <si>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</si>
  <si>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</si>
  <si>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</si>
  <si>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</si>
  <si>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</si>
  <si>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</si>
  <si>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</si>
  <si>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</si>
  <si>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</si>
  <si>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</si>
  <si>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</si>
  <si>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</si>
  <si>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</si>
  <si>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</si>
  <si>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</si>
  <si>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</si>
  <si>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</si>
  <si>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</si>
  <si>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</si>
  <si>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</si>
  <si>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</si>
  <si>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</si>
  <si>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</si>
  <si>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</si>
  <si>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</si>
  <si>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</si>
  <si>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</si>
  <si>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</si>
  <si>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</si>
  <si>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</si>
  <si>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</si>
  <si>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</si>
  <si>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</si>
  <si>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</si>
  <si>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</si>
  <si>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</si>
  <si>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</si>
  <si>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</si>
  <si>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</si>
  <si>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</si>
  <si>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</si>
  <si>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</si>
  <si>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</si>
  <si>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</si>
  <si>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</si>
  <si>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</si>
  <si>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</si>
  <si>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</si>
  <si>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</si>
  <si>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</si>
  <si>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</si>
  <si>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</si>
  <si>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</si>
  <si>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</si>
  <si>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</si>
  <si>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</si>
  <si>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</si>
  <si>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</si>
  <si>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</si>
  <si>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</si>
  <si>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</si>
  <si>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</si>
  <si>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</si>
  <si>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</si>
  <si>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</si>
  <si>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</si>
  <si>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</si>
  <si>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</si>
  <si>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</si>
  <si>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</si>
  <si>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</si>
  <si>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</si>
  <si>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</si>
  <si>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</si>
  <si>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</si>
  <si>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</si>
  <si>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</si>
  <si>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</si>
  <si>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</si>
  <si>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</si>
  <si>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</si>
  <si>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</si>
  <si>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</si>
  <si>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</si>
  <si>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</si>
  <si>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</si>
  <si>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</si>
  <si>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</si>
  <si>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</si>
  <si>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</si>
  <si>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</si>
  <si>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</si>
  <si>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</si>
  <si>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</si>
  <si>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</si>
  <si>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</si>
  <si>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</si>
  <si>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</si>
  <si>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</si>
  <si>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</si>
  <si>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</si>
  <si>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</si>
  <si>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</si>
  <si>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</si>
  <si>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</si>
  <si>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</si>
  <si>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</si>
  <si>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</si>
  <si>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</si>
  <si>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</si>
  <si>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</si>
  <si>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</si>
  <si>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</si>
  <si>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</si>
  <si>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</si>
  <si>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</si>
  <si>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</si>
  <si>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</si>
  <si>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</si>
  <si>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</si>
  <si>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</si>
  <si>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</si>
  <si>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</si>
  <si>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</si>
  <si>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</si>
  <si>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</si>
  <si>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</si>
  <si>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</si>
  <si>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</si>
  <si>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</si>
  <si>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</si>
  <si>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</si>
  <si>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</si>
  <si>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</si>
  <si>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</si>
  <si>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</si>
  <si>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</si>
  <si>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</si>
  <si>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</si>
  <si>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</si>
  <si>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</si>
  <si>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</si>
  <si>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</si>
  <si>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</si>
  <si>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</si>
  <si>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</si>
  <si>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</si>
  <si>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</si>
  <si>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</si>
  <si>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</si>
  <si>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</si>
  <si>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</si>
  <si>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</si>
  <si>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</si>
  <si>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</si>
  <si>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</si>
  <si>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</si>
  <si>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</si>
  <si>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</si>
  <si>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</si>
  <si>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</si>
  <si>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</si>
  <si>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</si>
  <si>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</si>
  <si>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</si>
  <si>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</si>
  <si>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</si>
  <si>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</si>
  <si>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</si>
  <si>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</si>
  <si>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</si>
  <si>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</si>
  <si>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</si>
  <si>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</si>
  <si>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</si>
  <si>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</si>
  <si>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</si>
  <si>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</si>
  <si>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</si>
  <si>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</si>
  <si>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</si>
  <si>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</si>
  <si>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</si>
  <si>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</si>
  <si>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</si>
  <si>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</si>
  <si>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</si>
  <si>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</si>
  <si>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</si>
  <si>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</si>
  <si>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</si>
  <si>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</si>
  <si>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</si>
  <si>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</si>
  <si>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</si>
  <si>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</si>
  <si>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</si>
  <si>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</si>
  <si>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</si>
  <si>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</si>
  <si>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</si>
  <si>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</si>
  <si>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</si>
  <si>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</si>
  <si>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</si>
  <si>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</si>
  <si>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</si>
  <si>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</si>
  <si>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</si>
  <si>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</si>
  <si>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</si>
  <si>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</si>
  <si>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</si>
  <si>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</si>
  <si>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</si>
  <si>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</si>
  <si>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</si>
  <si>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</si>
  <si>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</si>
  <si>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</si>
  <si>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</si>
  <si>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</si>
  <si>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</si>
  <si>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</si>
  <si>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</si>
  <si>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</si>
  <si>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</si>
  <si>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</si>
  <si>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</si>
  <si>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</si>
  <si>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</si>
  <si>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</si>
  <si>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</si>
  <si>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</si>
  <si>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</si>
  <si>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</si>
  <si>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</si>
  <si>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</si>
  <si>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</si>
  <si>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</si>
  <si>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</si>
  <si>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</si>
  <si>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</si>
  <si>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</si>
  <si>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</si>
  <si>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</si>
  <si>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</si>
  <si>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</si>
  <si>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</si>
  <si>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</si>
  <si>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</si>
  <si>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</si>
  <si>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</si>
  <si>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</si>
  <si>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</si>
  <si>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</si>
  <si>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</si>
  <si>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</si>
  <si>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</si>
  <si>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</si>
  <si>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</si>
  <si>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</si>
  <si>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</si>
  <si>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</si>
  <si>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</si>
  <si>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</si>
  <si>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</si>
  <si>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</si>
  <si>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</si>
  <si>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</si>
  <si>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</si>
  <si>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</si>
  <si>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</si>
  <si>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</si>
  <si>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</si>
  <si>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</si>
  <si>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</si>
  <si>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</si>
  <si>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</si>
  <si>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</si>
  <si>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</si>
  <si>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</si>
  <si>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</si>
  <si>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</si>
  <si>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</si>
  <si>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</si>
  <si>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</si>
  <si>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</si>
  <si>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</si>
  <si>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</si>
  <si>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</si>
  <si>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</si>
  <si>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</si>
  <si>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</si>
  <si>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</si>
  <si>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</si>
  <si>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</si>
  <si>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</si>
  <si>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</si>
  <si>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</si>
  <si>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</si>
  <si>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</si>
  <si>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</si>
  <si>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</si>
  <si>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</si>
  <si>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</si>
  <si>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</si>
  <si>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</si>
  <si>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</si>
  <si>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</si>
  <si>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</si>
  <si>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</si>
  <si>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</si>
  <si>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</si>
  <si>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</si>
  <si>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</si>
  <si>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</si>
  <si>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</si>
  <si>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</si>
  <si>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</si>
  <si>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</si>
  <si>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</si>
  <si>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</si>
  <si>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</si>
  <si>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</si>
  <si>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</si>
  <si>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</si>
  <si>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</si>
  <si>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</si>
  <si>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</si>
  <si>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</si>
  <si>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</si>
  <si>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</si>
  <si>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</si>
  <si>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</si>
  <si>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</si>
  <si>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</si>
  <si>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</si>
  <si>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</si>
  <si>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</si>
  <si>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</si>
  <si>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</si>
  <si>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</si>
  <si>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</si>
  <si>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</si>
  <si>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</si>
  <si>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</si>
  <si>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</si>
  <si>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</si>
  <si>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</si>
  <si>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</si>
  <si>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</si>
  <si>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</si>
  <si>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</si>
  <si>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</si>
  <si>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</si>
  <si>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</si>
  <si>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</si>
  <si>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</si>
  <si>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</si>
  <si>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</si>
  <si>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</si>
  <si>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</si>
  <si>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</si>
  <si>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</si>
  <si>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</si>
  <si>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</si>
  <si>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</si>
  <si>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</si>
  <si>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</si>
  <si>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</si>
  <si>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</si>
  <si>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</si>
  <si>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</si>
  <si>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</si>
  <si>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</si>
  <si>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</si>
  <si>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</si>
  <si>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</si>
  <si>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</si>
  <si>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</si>
  <si>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</si>
  <si>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</si>
  <si>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</si>
  <si>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</si>
  <si>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</si>
  <si>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</si>
  <si>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</si>
  <si>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</si>
  <si>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</si>
  <si>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</si>
  <si>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</si>
  <si>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</si>
  <si>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</si>
  <si>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</si>
  <si>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</si>
  <si>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</si>
  <si>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</si>
  <si>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</si>
  <si>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</si>
  <si>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</si>
  <si>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</si>
  <si>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</si>
  <si>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</si>
  <si>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</si>
  <si>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</si>
  <si>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</si>
  <si>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</si>
  <si>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</si>
  <si>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</si>
  <si>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</si>
  <si>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</si>
  <si>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</si>
  <si>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</si>
  <si>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</si>
  <si>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</si>
  <si>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</si>
  <si>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</si>
  <si>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</si>
  <si>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</si>
  <si>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</si>
  <si>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</si>
  <si>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</si>
  <si>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</si>
  <si>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</si>
  <si>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</si>
  <si>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</si>
  <si>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</si>
  <si>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</si>
  <si>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</si>
  <si>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</si>
  <si>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</si>
  <si>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</si>
  <si>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</si>
  <si>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</si>
  <si>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</si>
  <si>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</si>
  <si>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</si>
  <si>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</si>
  <si>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</si>
  <si>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</si>
  <si>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</si>
  <si>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</si>
  <si>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</si>
  <si>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</si>
  <si>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</si>
  <si>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</si>
  <si>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</si>
  <si>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</si>
  <si>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</si>
  <si>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</si>
  <si>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</si>
  <si>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</si>
  <si>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</si>
  <si>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</si>
  <si>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</si>
  <si>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</si>
  <si>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</si>
  <si>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</si>
  <si>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</si>
  <si>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</si>
  <si>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</si>
  <si>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</si>
  <si>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</si>
  <si>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</si>
  <si>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</si>
  <si>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</si>
  <si>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</si>
  <si>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</si>
  <si>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</si>
  <si>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</si>
  <si>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</si>
  <si>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</si>
  <si>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</si>
  <si>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</si>
  <si>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</si>
  <si>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</si>
  <si>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</si>
  <si>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</si>
  <si>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</si>
  <si>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</si>
  <si>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</si>
  <si>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</si>
  <si>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</si>
  <si>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</si>
  <si>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</si>
  <si>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</si>
  <si>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</si>
  <si>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</si>
  <si>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</si>
  <si>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</si>
  <si>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</si>
  <si>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</si>
  <si>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</si>
  <si>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</si>
  <si>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</si>
  <si>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</si>
  <si>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</si>
  <si>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</si>
  <si>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</si>
  <si>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</si>
  <si>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</si>
  <si>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</si>
  <si>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</si>
  <si>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</si>
  <si>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</si>
  <si>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</si>
  <si>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</si>
  <si>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</si>
  <si>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</si>
  <si>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</si>
  <si>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</si>
  <si>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</si>
  <si>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</si>
  <si>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</si>
  <si>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</si>
  <si>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</si>
  <si>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</si>
  <si>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</si>
  <si>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</si>
  <si>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</si>
  <si>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</si>
  <si>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</si>
  <si>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</si>
  <si>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</si>
  <si>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</si>
  <si>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</si>
  <si>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</si>
  <si>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</si>
  <si>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</si>
  <si>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</si>
  <si>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</si>
  <si>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</si>
  <si>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</si>
  <si>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</si>
  <si>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</si>
  <si>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</si>
  <si>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</si>
  <si>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</si>
  <si>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</si>
  <si>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</si>
  <si>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</si>
  <si>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</si>
  <si>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</si>
  <si>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</si>
  <si>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</si>
  <si>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</si>
  <si>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</si>
  <si>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</si>
  <si>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</si>
  <si>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</si>
  <si>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</si>
  <si>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</si>
  <si>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</si>
  <si>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</si>
  <si>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</si>
  <si>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</si>
  <si>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</si>
  <si>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</si>
  <si>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</si>
  <si>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</si>
  <si>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</si>
  <si>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</si>
  <si>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</si>
  <si>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</si>
  <si>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</si>
  <si>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</si>
  <si>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</si>
  <si>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</si>
  <si>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</si>
  <si>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</si>
  <si>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</si>
  <si>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</si>
  <si>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</si>
  <si>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</si>
  <si>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</si>
  <si>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</si>
  <si>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</si>
  <si>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</si>
  <si>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</si>
  <si>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</si>
  <si>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</si>
  <si>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</si>
  <si>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</si>
  <si>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</si>
  <si>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</si>
  <si>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</si>
  <si>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</si>
  <si>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</si>
  <si>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</si>
  <si>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</si>
  <si>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</si>
  <si>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</si>
  <si>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</si>
  <si>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</si>
  <si>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</si>
  <si>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</si>
  <si>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</si>
  <si>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</si>
  <si>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</si>
  <si>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</si>
  <si>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</si>
  <si>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</si>
  <si>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</si>
  <si>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</si>
  <si>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</si>
  <si>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</si>
  <si>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</si>
  <si>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</si>
  <si>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</si>
  <si>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</si>
  <si>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</si>
  <si>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</si>
  <si>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</si>
  <si>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</si>
  <si>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</si>
  <si>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</si>
  <si>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</si>
  <si>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</si>
  <si>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</si>
  <si>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</si>
  <si>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</si>
  <si>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</si>
  <si>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</si>
  <si>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</si>
  <si>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</si>
  <si>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</si>
  <si>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</si>
  <si>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</si>
  <si>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</si>
  <si>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</si>
  <si>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</si>
  <si>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</si>
  <si>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</si>
  <si>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</si>
  <si>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</si>
  <si>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</si>
  <si>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</si>
  <si>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</si>
  <si>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</si>
  <si>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</si>
  <si>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</si>
  <si>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</si>
  <si>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</si>
  <si>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</si>
  <si>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</si>
  <si>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</si>
  <si>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</si>
  <si>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</si>
  <si>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</si>
  <si>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</si>
  <si>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</si>
  <si>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</si>
  <si>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</si>
  <si>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</si>
  <si>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</si>
  <si>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</si>
  <si>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</si>
  <si>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</si>
  <si>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</si>
  <si>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</si>
  <si>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</si>
  <si>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</si>
  <si>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</si>
  <si>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</si>
  <si>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</si>
  <si>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</si>
  <si>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</si>
  <si>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</si>
  <si>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</si>
  <si>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</si>
  <si>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</si>
  <si>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</si>
  <si>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</si>
  <si>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</si>
  <si>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</si>
  <si>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</si>
  <si>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</si>
  <si>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</si>
  <si>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</si>
  <si>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</si>
  <si>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</si>
  <si>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</si>
  <si>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</si>
  <si>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</si>
  <si>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</si>
  <si>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</si>
  <si>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</si>
  <si>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</si>
  <si>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</si>
  <si>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</si>
  <si>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</si>
  <si>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</si>
  <si>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</si>
  <si>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</si>
  <si>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</si>
  <si>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</si>
  <si>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</si>
  <si>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</si>
  <si>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</si>
  <si>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</si>
  <si>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</si>
  <si>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</si>
  <si>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</si>
  <si>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</si>
  <si>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</si>
  <si>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</si>
  <si>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</si>
  <si>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</si>
  <si>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</si>
  <si>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</si>
  <si>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</si>
  <si>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</si>
  <si>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</si>
  <si>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</si>
  <si>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</si>
  <si>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</si>
  <si>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</si>
  <si>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</si>
  <si>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</si>
  <si>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</si>
  <si>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</si>
  <si>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</si>
  <si>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</si>
  <si>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</si>
  <si>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</si>
  <si>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</si>
  <si>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</si>
  <si>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</si>
  <si>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</si>
  <si>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</si>
  <si>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</si>
  <si>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</si>
  <si>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</si>
  <si>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</si>
  <si>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</si>
  <si>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</si>
  <si>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</si>
  <si>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</si>
  <si>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</si>
  <si>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</si>
  <si>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</si>
  <si>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</si>
  <si>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</si>
  <si>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</si>
  <si>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</si>
  <si>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</si>
  <si>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</si>
  <si>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</si>
  <si>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</si>
  <si>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</si>
  <si>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</si>
  <si>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</si>
  <si>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</si>
  <si>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</si>
  <si>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</si>
  <si>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</si>
  <si>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</si>
  <si>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</si>
  <si>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</si>
  <si>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</si>
  <si>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</si>
  <si>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</si>
  <si>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</si>
  <si>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</si>
  <si>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</si>
  <si>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</si>
  <si>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</si>
  <si>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</si>
  <si>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</si>
  <si>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</si>
  <si>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</si>
  <si>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</si>
  <si>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</si>
  <si>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</si>
  <si>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</si>
  <si>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</si>
  <si>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</si>
  <si>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</si>
  <si>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</si>
  <si>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</si>
  <si>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</si>
  <si>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</si>
  <si>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</si>
  <si>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</si>
  <si>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</si>
  <si>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</si>
  <si>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</si>
  <si>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</si>
  <si>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</si>
  <si>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</si>
  <si>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</si>
  <si>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</si>
  <si>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</si>
  <si>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</si>
  <si>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</si>
  <si>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</si>
  <si>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</si>
  <si>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</si>
  <si>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</si>
  <si>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</si>
  <si>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</si>
  <si>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</si>
  <si>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</si>
  <si>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</si>
  <si>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</si>
  <si>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</si>
  <si>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</si>
  <si>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</si>
  <si>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</si>
  <si>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</si>
  <si>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</si>
  <si>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</si>
  <si>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</si>
  <si>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</si>
  <si>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</si>
  <si>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</si>
  <si>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</si>
  <si>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</si>
  <si>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</si>
  <si>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</si>
  <si>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</si>
  <si>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</si>
  <si>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</si>
  <si>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</si>
  <si>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</si>
  <si>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</si>
  <si>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</si>
  <si>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</si>
  <si>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</si>
  <si>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</si>
  <si>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</si>
  <si>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</si>
  <si>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</si>
  <si>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</si>
  <si>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</si>
  <si>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</si>
  <si>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</si>
  <si>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</si>
  <si>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</si>
  <si>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</si>
  <si>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</si>
  <si>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</si>
  <si>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</si>
  <si>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</si>
  <si>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</si>
  <si>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</si>
  <si>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</si>
  <si>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</si>
  <si>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</si>
  <si>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</si>
  <si>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</si>
  <si>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</si>
  <si>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</si>
  <si>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</si>
  <si>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</si>
  <si>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</si>
  <si>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</si>
  <si>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</si>
  <si>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</si>
  <si>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</si>
  <si>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</si>
  <si>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</si>
  <si>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</si>
  <si>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</si>
  <si>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</si>
  <si>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</si>
  <si>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</si>
  <si>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</si>
  <si>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</si>
  <si>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</si>
  <si>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</si>
  <si>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</si>
  <si>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</si>
  <si>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</si>
  <si>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</si>
  <si>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</si>
  <si>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</si>
  <si>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</si>
  <si>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</si>
  <si>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</si>
  <si>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</si>
  <si>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</si>
  <si>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</si>
  <si>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</si>
  <si>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</si>
  <si>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</si>
  <si>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</si>
  <si>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</si>
  <si>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</si>
  <si>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</si>
  <si>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</si>
  <si>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</si>
  <si>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</si>
  <si>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</si>
  <si>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</si>
  <si>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</si>
  <si>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</si>
  <si>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</si>
  <si>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</si>
  <si>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</si>
  <si>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</si>
  <si>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</si>
  <si>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</si>
  <si>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</si>
  <si>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</si>
  <si>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</si>
  <si>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</si>
  <si>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</si>
  <si>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</si>
  <si>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</si>
  <si>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</si>
  <si>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</si>
  <si>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</si>
  <si>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</si>
  <si>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</si>
  <si>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</si>
  <si>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</si>
  <si>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</si>
  <si>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</si>
  <si>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</si>
  <si>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</si>
  <si>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</si>
  <si>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</si>
  <si>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</si>
  <si>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</si>
  <si>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</si>
  <si>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</si>
  <si>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</si>
  <si>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</si>
  <si>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</si>
  <si>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</si>
  <si>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</si>
  <si>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</si>
  <si>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</si>
  <si>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</si>
  <si>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</si>
  <si>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</si>
  <si>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</si>
  <si>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</si>
  <si>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</si>
  <si>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</si>
  <si>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</si>
  <si>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</si>
  <si>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</si>
  <si>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</si>
  <si>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</si>
  <si>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</si>
  <si>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</si>
  <si>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</si>
  <si>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</si>
  <si>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</si>
  <si>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</si>
  <si>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</si>
  <si>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</si>
  <si>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</si>
  <si>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</si>
  <si>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</si>
  <si>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</si>
  <si>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</si>
  <si>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</si>
  <si>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</si>
  <si>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</si>
  <si>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</si>
  <si>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</si>
  <si>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</si>
  <si>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</si>
  <si>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</si>
  <si>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</si>
  <si>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</si>
  <si>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</si>
  <si>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</si>
  <si>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</si>
  <si>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</si>
  <si>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</si>
  <si>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</si>
  <si>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</si>
  <si>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</si>
  <si>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</si>
  <si>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</si>
  <si>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</si>
  <si>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</si>
  <si>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</si>
  <si>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</si>
  <si>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</si>
  <si>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</si>
  <si>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</si>
  <si>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</si>
  <si>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</si>
  <si>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</si>
  <si>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</si>
  <si>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</si>
  <si>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</si>
  <si>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</si>
  <si>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</si>
  <si>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</si>
  <si>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</si>
  <si>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</si>
  <si>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</si>
  <si>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</si>
  <si>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</si>
  <si>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</si>
  <si>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</si>
  <si>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</si>
  <si>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</si>
  <si>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</si>
  <si>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</si>
  <si>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</si>
  <si>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</si>
  <si>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</si>
  <si>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</si>
  <si>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</si>
  <si>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</si>
  <si>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</si>
  <si>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</si>
  <si>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</si>
  <si>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</si>
  <si>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</si>
  <si>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</si>
  <si>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</si>
  <si>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</si>
  <si>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</si>
  <si>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</si>
  <si>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</si>
  <si>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</si>
  <si>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</si>
  <si>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</si>
  <si>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</si>
  <si>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</si>
  <si>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</si>
  <si>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</si>
  <si>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</si>
  <si>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</si>
  <si>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</si>
  <si>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</si>
  <si>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</si>
  <si>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</si>
  <si>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</si>
  <si>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</si>
  <si>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</si>
  <si>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</si>
  <si>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</si>
  <si>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</si>
  <si>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</si>
  <si>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</si>
  <si>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</si>
  <si>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</si>
  <si>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</si>
  <si>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</si>
  <si>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</si>
  <si>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</si>
  <si>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</si>
  <si>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</si>
  <si>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</si>
  <si>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</si>
  <si>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</si>
  <si>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</si>
  <si>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</si>
  <si>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</si>
  <si>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</si>
  <si>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</si>
  <si>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</si>
  <si>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</si>
  <si>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</si>
  <si>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</si>
  <si>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</si>
  <si>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</si>
  <si>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</si>
  <si>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</si>
  <si>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</si>
  <si>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</si>
  <si>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</si>
  <si>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</si>
  <si>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</si>
  <si>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</si>
  <si>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</si>
  <si>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</si>
  <si>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</si>
  <si>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</si>
  <si>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</si>
  <si>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</si>
  <si>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</si>
  <si>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</si>
  <si>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</si>
  <si>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</si>
  <si>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</si>
  <si>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</si>
  <si>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</si>
  <si>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</si>
  <si>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</si>
  <si>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</si>
  <si>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</si>
  <si>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</si>
  <si>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</si>
  <si>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</si>
  <si>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</si>
  <si>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</si>
  <si>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</si>
  <si>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</si>
  <si>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</si>
  <si>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</si>
  <si>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</si>
  <si>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</si>
  <si>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</si>
  <si>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</si>
  <si>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</si>
  <si>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</si>
  <si>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</si>
  <si>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</si>
  <si>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</si>
  <si>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</si>
  <si>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</si>
  <si>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</si>
  <si>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</si>
  <si>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</si>
  <si>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</si>
  <si>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</si>
  <si>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</si>
  <si>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</si>
  <si>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</si>
  <si>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</si>
  <si>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</si>
  <si>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</si>
  <si>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</si>
  <si>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</si>
  <si>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</si>
  <si>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</si>
  <si>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</si>
  <si>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</si>
  <si>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</si>
  <si>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</si>
  <si>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</si>
  <si>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</si>
  <si>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</si>
  <si>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</si>
  <si>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</si>
  <si>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</si>
  <si>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</si>
  <si>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</si>
  <si>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</si>
  <si>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</si>
  <si>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</si>
  <si>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</si>
  <si>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</si>
  <si>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</si>
  <si>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</si>
  <si>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</si>
  <si>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</si>
  <si>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</si>
  <si>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</si>
  <si>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</si>
  <si>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</si>
  <si>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</si>
  <si>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</si>
  <si>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</si>
  <si>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</si>
  <si>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</si>
  <si>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</si>
  <si>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</si>
  <si>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</si>
  <si>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</si>
  <si>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</si>
  <si>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</si>
  <si>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</si>
  <si>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</si>
  <si>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</si>
  <si>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</si>
  <si>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</si>
  <si>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</si>
  <si>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</si>
  <si>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</si>
  <si>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</si>
  <si>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</si>
  <si>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</si>
  <si>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</si>
  <si>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</si>
  <si>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</si>
  <si>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</si>
  <si>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</si>
  <si>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</si>
  <si>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</si>
  <si>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</si>
  <si>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</si>
  <si>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</si>
  <si>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</si>
  <si>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</si>
  <si>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</si>
  <si>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</si>
  <si>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</si>
  <si>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</si>
  <si>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</si>
  <si>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</si>
  <si>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</si>
  <si>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</si>
  <si>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</si>
  <si>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</si>
  <si>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</si>
  <si>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</si>
  <si>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</si>
  <si>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</si>
  <si>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</si>
  <si>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</si>
  <si>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</si>
  <si>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</si>
  <si>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</si>
  <si>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</si>
  <si>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</si>
  <si>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</si>
  <si>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</si>
  <si>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</si>
  <si>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</si>
  <si>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</si>
  <si>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</si>
  <si>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</si>
  <si>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</si>
  <si>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</si>
  <si>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</si>
  <si>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</si>
  <si>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</si>
  <si>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</si>
  <si>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</si>
  <si>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</si>
  <si>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</si>
  <si>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</si>
  <si>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</si>
  <si>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</si>
  <si>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</si>
  <si>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</si>
  <si>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</si>
  <si>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</si>
  <si>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</si>
  <si>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</si>
  <si>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</si>
  <si>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</si>
  <si>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</si>
  <si>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</si>
  <si>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</si>
  <si>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</si>
  <si>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</si>
  <si>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</si>
  <si>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</si>
  <si>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</si>
  <si>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</si>
  <si>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</si>
  <si>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</si>
  <si>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</si>
  <si>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</si>
  <si>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</si>
  <si>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</si>
  <si>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</si>
  <si>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</si>
  <si>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</si>
  <si>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</si>
  <si>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</si>
  <si>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</si>
  <si>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</si>
  <si>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</si>
  <si>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</si>
  <si>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</si>
  <si>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</si>
  <si>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</si>
  <si>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</si>
  <si>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</si>
  <si>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</si>
  <si>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</si>
  <si>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</si>
  <si>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</si>
  <si>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</si>
  <si>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</si>
  <si>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</si>
  <si>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</si>
  <si>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</si>
  <si>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</si>
  <si>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</si>
  <si>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</si>
  <si>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</si>
  <si>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</si>
  <si>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</si>
  <si>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</si>
  <si>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</si>
  <si>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</si>
  <si>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</si>
  <si>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</si>
  <si>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</si>
  <si>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</si>
  <si>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</si>
  <si>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</si>
  <si>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</si>
  <si>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</si>
  <si>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</si>
  <si>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</si>
  <si>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</si>
  <si>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</si>
  <si>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</si>
  <si>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</si>
  <si>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</si>
  <si>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</si>
  <si>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</si>
  <si>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</si>
  <si>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</si>
  <si>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</si>
  <si>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</si>
  <si>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</si>
  <si>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</si>
  <si>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</si>
  <si>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</si>
  <si>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</si>
  <si>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</si>
  <si>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</si>
  <si>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</si>
  <si>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</si>
  <si>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</si>
  <si>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</si>
  <si>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</si>
  <si>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</si>
  <si>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</si>
  <si>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</si>
  <si>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</si>
  <si>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</si>
  <si>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</si>
  <si>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</si>
  <si>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</si>
  <si>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</si>
  <si>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</si>
  <si>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</si>
  <si>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</si>
  <si>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</si>
  <si>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</si>
  <si>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</si>
  <si>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</si>
  <si>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</si>
  <si>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</si>
  <si>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</si>
  <si>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</si>
  <si>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</si>
  <si>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</si>
  <si>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</si>
  <si>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</si>
  <si>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</si>
  <si>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</si>
  <si>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</si>
  <si>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</si>
  <si>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</si>
  <si>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</si>
  <si>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</si>
  <si>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</si>
  <si>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</si>
  <si>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</si>
  <si>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</si>
  <si>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</si>
  <si>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</si>
  <si>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</si>
  <si>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</si>
  <si>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</si>
  <si>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</si>
  <si>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</si>
  <si>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</si>
  <si>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</si>
  <si>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</si>
  <si>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</si>
  <si>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</si>
  <si>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</si>
  <si>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</si>
  <si>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</si>
  <si>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</si>
  <si>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</si>
  <si>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</si>
  <si>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</si>
  <si>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</si>
  <si>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</si>
  <si>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</si>
  <si>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</si>
  <si>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</si>
  <si>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</si>
  <si>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</si>
  <si>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</si>
  <si>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</si>
  <si>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</si>
  <si>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</si>
  <si>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</si>
  <si>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</si>
  <si>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</si>
  <si>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</si>
  <si>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</si>
  <si>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</si>
  <si>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</si>
  <si>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</si>
  <si>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</si>
  <si>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</si>
  <si>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</si>
  <si>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</si>
  <si>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</si>
  <si>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</si>
  <si>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</si>
  <si>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</si>
  <si>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</si>
  <si>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</si>
  <si>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</si>
  <si>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</si>
  <si>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</si>
  <si>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</si>
  <si>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</si>
  <si>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</si>
  <si>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</si>
  <si>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</si>
  <si>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</si>
  <si>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</si>
  <si>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</si>
  <si>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</si>
  <si>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</si>
  <si>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</si>
  <si>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</si>
  <si>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</si>
  <si>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</si>
  <si>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</si>
  <si>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</si>
  <si>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</si>
  <si>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</si>
  <si>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</si>
  <si>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</si>
  <si>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</si>
  <si>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</si>
  <si>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</si>
  <si>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</si>
  <si>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</si>
  <si>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</si>
  <si>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</si>
  <si>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</si>
  <si>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</si>
  <si>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</si>
  <si>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</si>
  <si>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</si>
  <si>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</si>
  <si>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</si>
  <si>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</si>
  <si>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</si>
  <si>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</si>
  <si>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</si>
  <si>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</si>
  <si>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</si>
  <si>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</si>
  <si>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</si>
  <si>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</si>
  <si>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</si>
  <si>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</si>
  <si>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</si>
  <si>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</si>
  <si>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</si>
  <si>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</si>
  <si>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</si>
  <si>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</si>
  <si>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</si>
  <si>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</si>
  <si>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</si>
  <si>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</si>
  <si>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</si>
  <si>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</si>
  <si>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</si>
  <si>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</si>
  <si>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</si>
  <si>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</si>
  <si>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</si>
  <si>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</si>
  <si>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</si>
  <si>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</si>
  <si>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</si>
  <si>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</si>
  <si>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</si>
  <si>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</si>
  <si>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</si>
  <si>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</si>
  <si>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</si>
  <si>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</si>
  <si>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</si>
  <si>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</si>
  <si>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</si>
  <si>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</si>
  <si>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</si>
  <si>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</si>
  <si>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</si>
  <si>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</si>
  <si>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</si>
  <si>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</si>
  <si>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</si>
  <si>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</si>
  <si>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</si>
  <si>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</si>
  <si>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</si>
  <si>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</si>
  <si>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</si>
  <si>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</si>
  <si>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</si>
  <si>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</si>
  <si>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</si>
  <si>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</si>
  <si>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</si>
  <si>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</si>
  <si>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</si>
  <si>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</si>
  <si>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</si>
  <si>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</si>
  <si>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</si>
  <si>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</si>
  <si>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</si>
  <si>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</si>
  <si>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</si>
  <si>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</si>
  <si>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</si>
  <si>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</si>
  <si>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</si>
  <si>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</si>
  <si>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</si>
  <si>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</si>
  <si>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</si>
  <si>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</si>
  <si>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</si>
  <si>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</si>
  <si>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</si>
  <si>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</si>
  <si>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</si>
  <si>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</si>
  <si>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</si>
  <si>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</si>
  <si>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</si>
  <si>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</si>
  <si>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</si>
  <si>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</si>
  <si>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</si>
  <si>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</si>
  <si>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</si>
  <si>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</si>
  <si>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</si>
  <si>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</si>
  <si>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</si>
  <si>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</si>
  <si>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</si>
  <si>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</si>
  <si>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</si>
  <si>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</si>
  <si>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</si>
  <si>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</si>
  <si>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</si>
  <si>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</si>
  <si>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</si>
  <si>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</si>
  <si>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</si>
  <si>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</si>
  <si>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</si>
  <si>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</si>
  <si>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</si>
  <si>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</si>
  <si>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</si>
  <si>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</si>
  <si>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</si>
  <si>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</si>
  <si>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</si>
  <si>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</si>
  <si>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</si>
  <si>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</si>
  <si>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</si>
  <si>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</si>
  <si>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</si>
  <si>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</si>
  <si>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</si>
  <si>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</si>
  <si>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</si>
  <si>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</si>
  <si>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</si>
  <si>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</si>
  <si>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</si>
  <si>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</si>
  <si>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</si>
  <si>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</si>
  <si>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</si>
  <si>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</si>
  <si>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</si>
  <si>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</si>
  <si>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</si>
  <si>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</si>
  <si>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</si>
  <si>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</si>
  <si>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</si>
  <si>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</si>
  <si>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</si>
  <si>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</si>
  <si>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</si>
  <si>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</si>
  <si>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</si>
  <si>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</si>
  <si>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</si>
  <si>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</si>
  <si>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</si>
  <si>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</si>
  <si>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</si>
  <si>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</si>
  <si>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</si>
  <si>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</si>
  <si>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</si>
  <si>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</si>
  <si>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</si>
  <si>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</si>
  <si>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</si>
  <si>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</si>
  <si>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</si>
  <si>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</si>
  <si>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</si>
  <si>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</si>
  <si>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</si>
  <si>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</si>
  <si>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</si>
  <si>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</si>
  <si>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</si>
  <si>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</si>
  <si>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</si>
  <si>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</si>
  <si>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</si>
  <si>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</si>
  <si>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</si>
  <si>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</si>
  <si>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</si>
  <si>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</si>
  <si>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</si>
  <si>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</si>
  <si>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</si>
  <si>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</si>
  <si>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</si>
  <si>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</si>
  <si>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</si>
  <si>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</si>
  <si>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</si>
  <si>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</si>
  <si>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</si>
  <si>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</si>
  <si>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</si>
  <si>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</si>
  <si>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</si>
  <si>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</si>
  <si>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</si>
  <si>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</si>
  <si>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</si>
  <si>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</si>
  <si>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</si>
  <si>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</si>
  <si>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</si>
  <si>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</si>
  <si>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</si>
  <si>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</si>
  <si>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</si>
  <si>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</si>
  <si>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</si>
  <si>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</si>
  <si>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</si>
  <si>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</si>
  <si>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</si>
  <si>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</si>
  <si>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</si>
  <si>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</si>
  <si>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</si>
  <si>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</si>
  <si>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</si>
  <si>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</si>
  <si>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</si>
  <si>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</si>
  <si>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</si>
  <si>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</si>
  <si>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</si>
  <si>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</si>
  <si>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</si>
  <si>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</si>
  <si>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</si>
  <si>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</si>
  <si>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</si>
  <si>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</si>
  <si>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</si>
  <si>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</si>
  <si>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</si>
  <si>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</si>
  <si>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</si>
  <si>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</si>
  <si>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</si>
  <si>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</si>
  <si>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</si>
  <si>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</si>
  <si>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</si>
  <si>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</si>
  <si>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</si>
  <si>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</si>
  <si>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</si>
  <si>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</si>
  <si>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</si>
  <si>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</si>
  <si>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</si>
  <si>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</si>
  <si>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</si>
  <si>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</si>
  <si>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</si>
  <si>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</si>
  <si>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</si>
  <si>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</si>
  <si>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</si>
  <si>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</si>
  <si>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</si>
  <si>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</si>
  <si>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</si>
  <si>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</si>
  <si>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</si>
  <si>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</si>
  <si>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</si>
  <si>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</si>
  <si>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</si>
  <si>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</si>
  <si>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</si>
  <si>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</si>
  <si>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</si>
  <si>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</si>
  <si>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</si>
  <si>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</si>
  <si>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</si>
  <si>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</si>
  <si>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</si>
  <si>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</si>
  <si>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</si>
  <si>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</si>
  <si>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</si>
  <si>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</si>
  <si>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</si>
  <si>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</si>
  <si>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</si>
  <si>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</si>
  <si>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</si>
  <si>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</si>
  <si>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</si>
  <si>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</si>
  <si>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</si>
  <si>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</si>
  <si>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</si>
  <si>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</si>
  <si>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</si>
  <si>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</si>
  <si>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</si>
  <si>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</si>
  <si>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</si>
  <si>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</si>
  <si>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</si>
  <si>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</si>
  <si>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</si>
  <si>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</si>
  <si>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</si>
  <si>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</si>
  <si>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</si>
  <si>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</si>
  <si>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</si>
  <si>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</si>
  <si>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</si>
  <si>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</si>
  <si>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</si>
  <si>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</si>
  <si>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</si>
  <si>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</si>
  <si>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</si>
  <si>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</si>
  <si>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</si>
  <si>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</si>
  <si>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</si>
  <si>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</si>
  <si>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</si>
  <si>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</si>
  <si>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</si>
  <si>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</si>
  <si>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</si>
  <si>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</si>
  <si>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</si>
  <si>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</si>
  <si>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</si>
  <si>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</si>
  <si>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</si>
  <si>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</si>
  <si>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</si>
  <si>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</si>
  <si>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</si>
  <si>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</si>
  <si>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</si>
  <si>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</si>
  <si>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</si>
  <si>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</si>
  <si>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</si>
  <si>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</si>
  <si>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</si>
  <si>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</si>
  <si>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</si>
  <si>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</si>
  <si>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</si>
  <si>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</si>
  <si>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</si>
  <si>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</si>
  <si>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</si>
  <si>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</si>
  <si>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</si>
  <si>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</si>
  <si>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</si>
  <si>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</si>
  <si>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</si>
  <si>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</si>
  <si>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</si>
  <si>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</si>
  <si>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</si>
  <si>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</si>
  <si>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</si>
  <si>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</si>
  <si>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</si>
  <si>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</si>
  <si>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</si>
  <si>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</si>
  <si>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</si>
  <si>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</si>
  <si>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</si>
  <si>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</si>
  <si>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</si>
  <si>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</si>
  <si>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</si>
  <si>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</si>
  <si>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</si>
  <si>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</si>
  <si>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</si>
  <si>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</si>
  <si>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</si>
  <si>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</si>
  <si>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</si>
  <si>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</si>
  <si>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</si>
  <si>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</si>
  <si>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</si>
  <si>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</si>
  <si>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</si>
  <si>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</si>
  <si>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</si>
  <si>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</si>
  <si>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</si>
  <si>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</si>
  <si>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</si>
  <si>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</si>
  <si>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</si>
  <si>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</si>
  <si>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</si>
  <si>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</si>
  <si>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</si>
  <si>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</si>
  <si>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</si>
  <si>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</si>
  <si>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</si>
  <si>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</si>
  <si>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</si>
  <si>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</si>
  <si>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</si>
  <si>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</si>
  <si>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</si>
  <si>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</si>
  <si>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</si>
  <si>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</si>
  <si>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</si>
  <si>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</si>
  <si>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</si>
  <si>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</si>
  <si>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</si>
  <si>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</si>
  <si>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</si>
  <si>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</si>
  <si>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</si>
  <si>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</si>
  <si>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</si>
  <si>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</si>
  <si>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</si>
  <si>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</si>
  <si>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</si>
  <si>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</si>
  <si>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</si>
  <si>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</si>
  <si>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</si>
  <si>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</si>
  <si>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</si>
  <si>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</si>
  <si>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</si>
  <si>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</si>
  <si>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</si>
  <si>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</si>
  <si>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</si>
  <si>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</si>
  <si>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</si>
  <si>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</si>
  <si>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</si>
  <si>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</si>
  <si>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</si>
  <si>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</si>
  <si>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</si>
  <si>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</si>
  <si>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</si>
  <si>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</si>
  <si>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</si>
  <si>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</si>
  <si>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</si>
  <si>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</si>
  <si>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</si>
  <si>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</si>
  <si>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</si>
  <si>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</si>
  <si>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</si>
  <si>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</si>
  <si>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</si>
  <si>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</si>
  <si>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</si>
  <si>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</si>
  <si>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</si>
  <si>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</si>
  <si>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</si>
  <si>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</si>
  <si>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</si>
  <si>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</si>
  <si>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</si>
  <si>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</si>
  <si>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</si>
  <si>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</si>
  <si>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</si>
  <si>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</si>
  <si>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</si>
  <si>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</si>
  <si>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</si>
  <si>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</si>
  <si>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</si>
  <si>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</si>
  <si>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</si>
  <si>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</si>
  <si>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</si>
  <si>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</si>
  <si>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</si>
  <si>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</si>
  <si>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</si>
  <si>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</si>
  <si>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</si>
  <si>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</si>
  <si>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</si>
  <si>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</si>
  <si>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</si>
  <si>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</si>
  <si>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</si>
  <si>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</si>
  <si>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</si>
  <si>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</si>
  <si>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</si>
  <si>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</si>
  <si>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</si>
  <si>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</si>
  <si>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</si>
  <si>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</si>
  <si>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</si>
  <si>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</si>
  <si>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</si>
  <si>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</si>
  <si>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</si>
  <si>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</si>
  <si>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</si>
  <si>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</si>
  <si>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</si>
  <si>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</si>
  <si>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</si>
  <si>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</si>
  <si>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</si>
  <si>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</si>
  <si>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</si>
  <si>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</si>
  <si>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</si>
  <si>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</si>
  <si>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</si>
  <si>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</si>
  <si>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</si>
  <si>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</si>
  <si>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</si>
  <si>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</si>
  <si>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</si>
  <si>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</si>
  <si>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</si>
  <si>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</si>
  <si>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</si>
  <si>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</si>
  <si>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</si>
  <si>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</si>
  <si>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</si>
  <si>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</si>
  <si>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</si>
  <si>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</si>
  <si>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</si>
  <si>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</si>
  <si>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</si>
  <si>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</si>
  <si>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</si>
  <si>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</si>
  <si>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</si>
  <si>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</si>
  <si>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</si>
  <si>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</si>
  <si>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</si>
  <si>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</si>
  <si>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</si>
  <si>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</si>
  <si>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</si>
  <si>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</si>
  <si>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</si>
  <si>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</si>
  <si>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</si>
  <si>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</si>
  <si>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</si>
  <si>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</si>
  <si>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</si>
  <si>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</si>
  <si>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</si>
  <si>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</si>
  <si>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</si>
  <si>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</si>
  <si>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</si>
  <si>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</si>
  <si>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</si>
  <si>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</si>
  <si>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</si>
  <si>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</si>
  <si>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</si>
  <si>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</si>
  <si>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</si>
  <si>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</si>
  <si>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</si>
  <si>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</si>
  <si>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</si>
  <si>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</si>
  <si>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</si>
  <si>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</si>
  <si>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</si>
  <si>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</si>
  <si>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</si>
  <si>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</si>
  <si>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</si>
  <si>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</si>
  <si>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</si>
  <si>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</si>
  <si>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</si>
  <si>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</si>
  <si>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</si>
  <si>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</si>
  <si>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</si>
  <si>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</si>
  <si>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</si>
  <si>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</si>
  <si>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</si>
  <si>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</si>
  <si>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</si>
  <si>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</si>
  <si>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</si>
  <si>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</si>
  <si>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</si>
  <si>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</si>
  <si>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</si>
  <si>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</si>
  <si>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</si>
  <si>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</si>
  <si>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</si>
  <si>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</si>
  <si>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</si>
  <si>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</si>
  <si>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</si>
  <si>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</si>
  <si>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</si>
  <si>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</si>
  <si>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</si>
  <si>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</si>
  <si>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</si>
  <si>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</si>
  <si>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</si>
  <si>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</si>
  <si>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</si>
  <si>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</si>
  <si>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</si>
  <si>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</si>
  <si>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</si>
  <si>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</si>
  <si>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</si>
  <si>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</si>
  <si>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</si>
  <si>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</si>
  <si>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</si>
  <si>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</si>
  <si>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</si>
  <si>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</si>
  <si>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</si>
  <si>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</si>
  <si>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</si>
  <si>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</si>
  <si>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</si>
  <si>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</si>
  <si>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</si>
  <si>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</si>
  <si>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</si>
  <si>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</si>
  <si>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</si>
  <si>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</si>
  <si>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</si>
  <si>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</si>
  <si>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</si>
  <si>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</si>
  <si>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</si>
  <si>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</si>
  <si>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</si>
  <si>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</si>
  <si>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</si>
  <si>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</si>
  <si>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</si>
  <si>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</si>
  <si>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</si>
  <si>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</si>
  <si>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</si>
  <si>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</si>
  <si>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</si>
  <si>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</si>
  <si>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</si>
  <si>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</si>
  <si>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</si>
  <si>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</si>
  <si>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</si>
  <si>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</si>
  <si>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</si>
  <si>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</si>
  <si>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</si>
  <si>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</si>
  <si>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</si>
  <si>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</si>
  <si>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</si>
  <si>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</si>
  <si>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</si>
  <si>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</si>
  <si>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</si>
  <si>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</si>
  <si>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</si>
  <si>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</si>
  <si>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</si>
  <si>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</si>
  <si>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</si>
  <si>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</si>
  <si>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</si>
  <si>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</si>
  <si>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</si>
  <si>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</si>
  <si>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</si>
  <si>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</si>
  <si>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</si>
  <si>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</si>
  <si>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</si>
  <si>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</si>
  <si>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</si>
  <si>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</si>
  <si>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</si>
  <si>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</si>
  <si>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</si>
  <si>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</si>
  <si>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</si>
  <si>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</si>
  <si>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</si>
  <si>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</si>
  <si>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</si>
  <si>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</si>
  <si>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</si>
  <si>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</si>
  <si>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</si>
  <si>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</si>
  <si>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</si>
  <si>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</si>
  <si>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</si>
  <si>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</si>
  <si>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</si>
  <si>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</si>
  <si>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</si>
  <si>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</si>
  <si>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</si>
  <si>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</si>
  <si>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</si>
  <si>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</si>
  <si>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</si>
  <si>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</si>
  <si>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</si>
  <si>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</si>
  <si>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</si>
  <si>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</si>
  <si>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</si>
  <si>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</si>
  <si>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</si>
  <si>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</si>
  <si>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</si>
  <si>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</si>
  <si>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</si>
  <si>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</si>
  <si>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</si>
  <si>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</si>
  <si>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</si>
  <si>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</si>
  <si>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</si>
  <si>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</si>
  <si>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</si>
  <si>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</si>
  <si>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</si>
  <si>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</si>
  <si>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</si>
  <si>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</si>
  <si>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</si>
  <si>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</si>
  <si>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</si>
  <si>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</si>
  <si>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</si>
  <si>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</si>
  <si>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</si>
  <si>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</si>
  <si>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</si>
  <si>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</si>
  <si>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</si>
  <si>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</si>
  <si>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</si>
  <si>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</si>
  <si>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</si>
  <si>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</si>
  <si>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</si>
  <si>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</si>
  <si>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</si>
  <si>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</si>
  <si>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</si>
  <si>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</si>
  <si>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</si>
  <si>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</si>
  <si>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</si>
  <si>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</si>
  <si>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</si>
  <si>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</si>
  <si>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</si>
  <si>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</si>
  <si>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</si>
  <si>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</si>
  <si>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</si>
  <si>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</si>
  <si>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</si>
  <si>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</si>
  <si>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</si>
  <si>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</si>
  <si>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</si>
  <si>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</si>
  <si>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</si>
  <si>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</si>
  <si>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</si>
  <si>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</si>
  <si>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</si>
  <si>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</si>
  <si>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</si>
  <si>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</si>
  <si>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</si>
  <si>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</si>
  <si>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</si>
  <si>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</si>
  <si>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</si>
  <si>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</si>
  <si>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</si>
  <si>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</si>
  <si>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</si>
  <si>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</si>
  <si>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</si>
  <si>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</si>
  <si>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</si>
  <si>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</si>
  <si>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</si>
  <si>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</si>
  <si>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</si>
  <si>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</si>
  <si>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</si>
  <si>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</si>
  <si>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</si>
  <si>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</si>
  <si>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</si>
  <si>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</si>
  <si>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</si>
  <si>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</si>
  <si>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</si>
  <si>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</si>
  <si>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</si>
  <si>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</si>
  <si>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</si>
  <si>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</si>
  <si>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</si>
  <si>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</si>
  <si>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</si>
  <si>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</si>
  <si>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</si>
  <si>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</si>
  <si>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</si>
  <si>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</si>
  <si>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</si>
  <si>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</si>
  <si>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</si>
  <si>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</si>
  <si>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</si>
  <si>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</si>
  <si>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</si>
  <si>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</si>
  <si>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</si>
  <si>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</si>
  <si>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</si>
  <si>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</si>
  <si>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</si>
  <si>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</si>
  <si>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</si>
  <si>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</si>
  <si>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</si>
  <si>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</si>
  <si>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</si>
  <si>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</si>
  <si>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</si>
  <si>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</si>
  <si>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</si>
  <si>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</si>
  <si>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</si>
  <si>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</si>
  <si>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</si>
  <si>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</si>
  <si>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</si>
  <si>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</si>
  <si>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</si>
  <si>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</si>
  <si>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</si>
  <si>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</si>
  <si>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</si>
  <si>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</si>
  <si>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</si>
  <si>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</si>
  <si>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</si>
  <si>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</si>
  <si>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</si>
  <si>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</si>
  <si>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</si>
  <si>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</si>
  <si>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</si>
  <si>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</si>
  <si>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</si>
  <si>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</si>
  <si>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</si>
  <si>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</si>
  <si>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</si>
  <si>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</si>
  <si>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</si>
  <si>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</si>
  <si>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</si>
  <si>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</si>
  <si>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</si>
  <si>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</si>
  <si>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</si>
  <si>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</si>
  <si>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</si>
  <si>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</si>
  <si>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</si>
  <si>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</si>
  <si>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</si>
  <si>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</si>
  <si>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</si>
  <si>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</si>
  <si>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</si>
  <si>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</si>
  <si>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</si>
  <si>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</si>
  <si>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</si>
  <si>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</si>
  <si>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</si>
  <si>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</si>
  <si>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</si>
  <si>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</si>
  <si>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</si>
  <si>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</si>
  <si>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</si>
  <si>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</si>
  <si>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</si>
  <si>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</si>
  <si>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</si>
  <si>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</si>
  <si>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</si>
  <si>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</si>
  <si>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</si>
  <si>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</si>
  <si>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</si>
  <si>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</si>
  <si>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</si>
  <si>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</si>
  <si>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</si>
  <si>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</si>
  <si>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</si>
  <si>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</si>
  <si>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</si>
  <si>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</si>
  <si>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</si>
  <si>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</si>
  <si>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</si>
  <si>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</si>
  <si>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</si>
  <si>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</si>
  <si>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</si>
  <si>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</si>
  <si>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</si>
  <si>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</si>
  <si>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</si>
  <si>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</si>
  <si>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</si>
  <si>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</si>
  <si>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</si>
  <si>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</si>
  <si>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</si>
  <si>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</si>
  <si>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</si>
  <si>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</si>
  <si>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</si>
  <si>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</si>
  <si>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</si>
  <si>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</si>
  <si>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</si>
  <si>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</si>
  <si>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</si>
  <si>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</si>
  <si>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</si>
  <si>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</si>
  <si>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</si>
  <si>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</si>
  <si>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</si>
  <si>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</si>
  <si>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</si>
  <si>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</si>
  <si>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</si>
  <si>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</si>
  <si>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</si>
  <si>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</si>
  <si>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</si>
  <si>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</si>
  <si>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</si>
  <si>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</si>
  <si>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</si>
  <si>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</si>
  <si>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</si>
  <si>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</si>
  <si>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</si>
  <si>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</si>
  <si>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</si>
  <si>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</si>
  <si>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</si>
  <si>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</si>
  <si>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</si>
  <si>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</si>
  <si>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</si>
  <si>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</si>
  <si>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</si>
  <si>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</si>
  <si>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</si>
  <si>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</si>
  <si>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</si>
  <si>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</si>
  <si>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</si>
  <si>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</si>
  <si>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</si>
  <si>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</si>
  <si>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</si>
  <si>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</si>
  <si>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</si>
  <si>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</si>
  <si>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</si>
  <si>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</si>
  <si>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</si>
  <si>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</si>
  <si>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</si>
  <si>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</si>
  <si>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</si>
  <si>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</si>
  <si>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</si>
  <si>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</si>
  <si>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</si>
  <si>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</si>
  <si>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</si>
  <si>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</si>
  <si>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</si>
  <si>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</si>
  <si>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</si>
  <si>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</si>
  <si>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</si>
  <si>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</si>
  <si>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</si>
  <si>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</si>
  <si>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</si>
  <si>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</si>
  <si>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</si>
  <si>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</si>
  <si>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</si>
  <si>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</si>
  <si>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</si>
  <si>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</si>
  <si>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</si>
  <si>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</si>
  <si>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</si>
  <si>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</si>
  <si>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</si>
  <si>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</si>
  <si>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</si>
  <si>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</si>
  <si>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</si>
  <si>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</si>
  <si>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</si>
  <si>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</si>
  <si>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</si>
  <si>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</si>
  <si>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</si>
  <si>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</si>
  <si>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</si>
  <si>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</si>
  <si>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</si>
  <si>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</si>
  <si>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</si>
  <si>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</si>
  <si>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</si>
  <si>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</si>
  <si>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</si>
  <si>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</si>
  <si>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</si>
  <si>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</si>
  <si>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</si>
  <si>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</si>
  <si>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</si>
  <si>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</si>
  <si>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</si>
  <si>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</si>
  <si>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</si>
  <si>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</si>
  <si>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</si>
  <si>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</si>
  <si>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</si>
  <si>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</si>
  <si>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</si>
  <si>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</si>
  <si>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</si>
  <si>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</si>
  <si>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</si>
  <si>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</si>
  <si>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</si>
  <si>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</si>
  <si>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</si>
  <si>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</si>
  <si>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</si>
  <si>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</si>
  <si>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</si>
  <si>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</si>
  <si>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</si>
  <si>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</si>
  <si>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</si>
  <si>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</si>
  <si>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</si>
  <si>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</si>
  <si>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</si>
  <si>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</si>
  <si>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</si>
  <si>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</si>
  <si>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</si>
  <si>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</si>
  <si>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</si>
  <si>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</si>
  <si>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</si>
  <si>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</si>
  <si>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</si>
  <si>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</si>
  <si>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</si>
  <si>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</si>
  <si>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</si>
  <si>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</si>
  <si>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</si>
  <si>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</si>
  <si>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</si>
  <si>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</si>
  <si>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</si>
  <si>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</si>
  <si>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</si>
  <si>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</si>
  <si>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</si>
  <si>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</si>
  <si>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</si>
  <si>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</si>
  <si>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</si>
  <si>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</si>
  <si>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</si>
  <si>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</si>
  <si>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</si>
  <si>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</si>
  <si>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</si>
  <si>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</si>
  <si>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</si>
  <si>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</si>
  <si>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</si>
  <si>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</si>
  <si>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</si>
  <si>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</si>
  <si>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</si>
  <si>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</si>
  <si>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</si>
  <si>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</si>
  <si>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</si>
  <si>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</si>
  <si>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</si>
  <si>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</si>
  <si>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</si>
  <si>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</si>
  <si>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</si>
  <si>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</si>
  <si>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</si>
  <si>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</si>
  <si>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</si>
  <si>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</si>
  <si>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</si>
  <si>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</si>
  <si>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</si>
  <si>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</si>
  <si>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</si>
  <si>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</si>
  <si>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</si>
  <si>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</si>
  <si>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</si>
  <si>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</si>
  <si>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</si>
  <si>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</si>
  <si>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</si>
  <si>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</si>
  <si>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</si>
  <si>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</si>
  <si>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</si>
  <si>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</si>
  <si>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</si>
  <si>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</si>
  <si>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</si>
  <si>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</si>
  <si>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</si>
  <si>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</si>
  <si>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</si>
  <si>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</si>
  <si>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</si>
  <si>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</si>
  <si>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</si>
  <si>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</si>
  <si>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</si>
  <si>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</si>
  <si>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</si>
  <si>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</si>
  <si>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</si>
  <si>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</si>
  <si>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</si>
  <si>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</si>
  <si>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</si>
  <si>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</si>
  <si>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</si>
  <si>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</si>
  <si>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</si>
  <si>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</si>
  <si>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</si>
  <si>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</si>
  <si>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</si>
  <si>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</si>
  <si>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</si>
  <si>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</si>
  <si>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</si>
  <si>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</si>
  <si>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</si>
  <si>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</si>
  <si>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</si>
  <si>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</si>
  <si>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</si>
  <si>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</si>
  <si>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</si>
  <si>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</si>
  <si>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</si>
  <si>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</si>
  <si>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</si>
  <si>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</si>
  <si>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</si>
  <si>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</si>
  <si>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</si>
  <si>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</si>
  <si>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</si>
  <si>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</si>
  <si>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</si>
  <si>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</si>
  <si>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</si>
  <si>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</si>
  <si>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</si>
  <si>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</si>
  <si>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</si>
  <si>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</si>
  <si>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</si>
  <si>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</si>
  <si>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</si>
  <si>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</si>
  <si>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</si>
  <si>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</si>
  <si>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</si>
  <si>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</si>
  <si>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</si>
  <si>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</si>
  <si>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</si>
  <si>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</si>
  <si>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</si>
  <si>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</si>
  <si>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</si>
  <si>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</si>
  <si>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</si>
  <si>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</si>
  <si>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</si>
  <si>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</si>
  <si>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</si>
  <si>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</si>
  <si>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</si>
  <si>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</si>
  <si>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</si>
  <si>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</si>
  <si>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</si>
  <si>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</si>
  <si>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</si>
  <si>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</si>
  <si>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</si>
  <si>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</si>
  <si>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</si>
  <si>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</si>
  <si>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</si>
  <si>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</si>
  <si>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</si>
  <si>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</si>
  <si>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</si>
  <si>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</si>
  <si>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</si>
  <si>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</si>
  <si>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</si>
  <si>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</si>
  <si>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</si>
  <si>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</si>
  <si>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</si>
  <si>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</si>
  <si>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</si>
  <si>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</si>
  <si>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</si>
  <si>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</si>
  <si>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</si>
  <si>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</si>
  <si>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</si>
  <si>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</si>
  <si>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</si>
  <si>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</si>
  <si>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</si>
  <si>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</si>
  <si>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</si>
  <si>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</si>
  <si>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</si>
  <si>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</si>
  <si>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</si>
  <si>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</si>
  <si>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</si>
  <si>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</si>
  <si>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</si>
  <si>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</si>
  <si>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</si>
  <si>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</si>
  <si>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</si>
  <si>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</si>
  <si>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</si>
  <si>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</si>
  <si>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</si>
  <si>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</si>
  <si>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</si>
  <si>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</si>
  <si>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</si>
  <si>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</si>
  <si>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</si>
  <si>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</si>
  <si>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</si>
  <si>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</si>
  <si>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</si>
  <si>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</si>
  <si>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</si>
  <si>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</si>
  <si>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</si>
  <si>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</si>
  <si>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</si>
  <si>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</si>
  <si>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</si>
  <si>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</si>
  <si>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</si>
  <si>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</si>
  <si>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</si>
  <si>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</si>
  <si>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</si>
  <si>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</si>
  <si>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</si>
  <si>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</si>
  <si>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</si>
  <si>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</si>
  <si>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</si>
  <si>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</si>
  <si>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</si>
  <si>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</si>
  <si>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</si>
  <si>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</si>
  <si>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</si>
  <si>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</si>
  <si>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</si>
  <si>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</si>
  <si>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</si>
  <si>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</si>
  <si>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</si>
  <si>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</si>
  <si>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</si>
  <si>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</si>
  <si>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</si>
  <si>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</si>
  <si>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</si>
  <si>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</si>
  <si>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</si>
  <si>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</si>
  <si>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</si>
  <si>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</si>
  <si>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</si>
  <si>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</si>
  <si>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</si>
  <si>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</si>
  <si>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</si>
  <si>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</si>
  <si>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</si>
  <si>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</si>
  <si>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</si>
  <si>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</si>
  <si>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</si>
  <si>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</si>
  <si>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</si>
  <si>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</si>
  <si>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</si>
  <si>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</si>
  <si>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</si>
  <si>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</si>
  <si>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</si>
  <si>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</si>
  <si>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</si>
  <si>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</si>
  <si>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</si>
  <si>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</si>
  <si>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</si>
  <si>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</si>
  <si>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</si>
  <si>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</si>
  <si>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</si>
  <si>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</si>
  <si>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</si>
  <si>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</si>
  <si>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</si>
  <si>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</si>
  <si>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</si>
  <si>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</si>
  <si>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</si>
  <si>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</si>
  <si>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</si>
  <si>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</si>
  <si>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</si>
  <si>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</si>
  <si>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</si>
  <si>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</si>
  <si>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</si>
  <si>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</si>
  <si>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</si>
  <si>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</si>
  <si>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</si>
  <si>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</si>
  <si>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</si>
  <si>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</si>
  <si>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</si>
  <si>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</si>
  <si>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</si>
  <si>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</si>
  <si>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</si>
  <si>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</si>
  <si>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</si>
  <si>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</si>
  <si>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</si>
  <si>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</si>
  <si>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</si>
  <si>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</si>
  <si>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</si>
  <si>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</si>
  <si>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</si>
  <si>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</si>
  <si>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</si>
  <si>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</si>
  <si>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</si>
  <si>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</si>
  <si>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</si>
  <si>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</si>
  <si>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</si>
  <si>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</si>
  <si>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</si>
  <si>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</si>
  <si>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</si>
  <si>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</si>
  <si>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</si>
  <si>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</si>
  <si>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</si>
  <si>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</si>
  <si>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</si>
  <si>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</si>
  <si>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</si>
  <si>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</si>
  <si>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</si>
  <si>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</si>
  <si>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</si>
  <si>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</si>
  <si>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</si>
  <si>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</si>
  <si>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</si>
  <si>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</si>
  <si>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</si>
  <si>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</si>
  <si>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</si>
  <si>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</si>
  <si>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</si>
  <si>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</si>
  <si>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</si>
  <si>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</si>
  <si>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</si>
  <si>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</si>
  <si>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</si>
  <si>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</si>
  <si>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</si>
  <si>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</si>
  <si>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</si>
  <si>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</si>
  <si>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</si>
  <si>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</si>
  <si>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</si>
  <si>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</si>
  <si>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</si>
  <si>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</si>
  <si>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</si>
  <si>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</si>
  <si>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</si>
  <si>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</si>
  <si>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</si>
  <si>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</si>
  <si>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</si>
  <si>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</si>
  <si>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</si>
  <si>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</si>
  <si>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</si>
  <si>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</si>
  <si>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</si>
  <si>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</si>
  <si>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</si>
  <si>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</si>
  <si>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</si>
  <si>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</si>
  <si>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</si>
  <si>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</si>
  <si>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</si>
  <si>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</si>
  <si>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</si>
  <si>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</si>
  <si>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</si>
  <si>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</si>
  <si>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</si>
  <si>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</si>
  <si>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</si>
  <si>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</si>
  <si>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</si>
  <si>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</si>
  <si>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</si>
  <si>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</si>
  <si>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</si>
  <si>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</si>
  <si>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</si>
  <si>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</si>
  <si>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</si>
  <si>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</si>
  <si>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</si>
  <si>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</si>
  <si>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</si>
  <si>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</si>
  <si>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</si>
  <si>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</si>
  <si>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</si>
  <si>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</si>
  <si>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</si>
  <si>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</si>
  <si>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</si>
  <si>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</si>
  <si>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</si>
  <si>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</si>
  <si>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</si>
  <si>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</si>
  <si>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</si>
  <si>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</si>
  <si>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</si>
  <si>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</si>
  <si>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</si>
  <si>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</si>
  <si>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</si>
  <si>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</si>
  <si>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</si>
  <si>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</si>
  <si>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</si>
  <si>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</si>
  <si>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</si>
  <si>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</si>
  <si>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</si>
  <si>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</si>
  <si>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</si>
  <si>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</si>
  <si>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</si>
  <si>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</si>
  <si>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</si>
  <si>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</si>
  <si>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</si>
  <si>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</si>
  <si>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</si>
  <si>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</si>
  <si>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</si>
  <si>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</si>
  <si>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</si>
  <si>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</si>
  <si>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</si>
  <si>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</si>
  <si>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</si>
  <si>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</si>
  <si>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</si>
  <si>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</si>
  <si>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</si>
  <si>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</si>
  <si>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</si>
  <si>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</si>
  <si>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</si>
  <si>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</si>
  <si>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</si>
  <si>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</si>
  <si>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</si>
  <si>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</si>
  <si>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</si>
  <si>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</si>
  <si>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</si>
  <si>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</si>
  <si>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</si>
  <si>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</si>
  <si>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</si>
  <si>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</si>
  <si>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</si>
  <si>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</si>
  <si>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</si>
  <si>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</si>
  <si>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</si>
  <si>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</si>
  <si>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</si>
  <si>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</si>
  <si>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</si>
  <si>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</si>
  <si>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</si>
  <si>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</si>
  <si>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</si>
  <si>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</si>
  <si>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</si>
  <si>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</si>
  <si>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</si>
  <si>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</si>
  <si>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</si>
  <si>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</si>
  <si>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</si>
  <si>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</si>
  <si>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</si>
  <si>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</si>
  <si>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</si>
  <si>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</si>
  <si>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</si>
  <si>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</si>
  <si>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</si>
  <si>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</si>
  <si>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</si>
  <si>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</si>
  <si>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</si>
  <si>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</si>
  <si>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</si>
  <si>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</si>
  <si>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</si>
  <si>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</si>
  <si>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</si>
  <si>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</si>
  <si>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</si>
  <si>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</si>
  <si>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</si>
  <si>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</si>
  <si>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</si>
  <si>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</si>
  <si>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</si>
  <si>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</si>
  <si>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</si>
  <si>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</si>
  <si>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</si>
  <si>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</si>
  <si>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</si>
  <si>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</si>
  <si>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</si>
  <si>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</si>
  <si>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</si>
  <si>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</si>
  <si>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</si>
  <si>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</si>
  <si>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</si>
  <si>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</si>
  <si>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</si>
  <si>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</si>
  <si>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</si>
  <si>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</si>
  <si>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</si>
  <si>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</si>
  <si>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</si>
  <si>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</si>
  <si>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</si>
  <si>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</si>
  <si>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</si>
  <si>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</si>
  <si>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</si>
  <si>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</si>
  <si>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</si>
  <si>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</si>
  <si>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</si>
  <si>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</si>
  <si>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</si>
  <si>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</si>
  <si>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</si>
  <si>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</si>
  <si>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</si>
  <si>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</si>
  <si>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</si>
  <si>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</si>
  <si>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</si>
  <si>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</si>
  <si>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</si>
  <si>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</si>
  <si>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</si>
  <si>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</si>
  <si>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</si>
  <si>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</si>
  <si>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</si>
  <si>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</si>
  <si>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</si>
  <si>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</si>
  <si>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</si>
  <si>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</si>
  <si>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</si>
  <si>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</si>
  <si>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</si>
  <si>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</si>
  <si>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</si>
  <si>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</si>
  <si>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</si>
  <si>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</si>
  <si>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</si>
  <si>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</si>
  <si>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</si>
  <si>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</si>
  <si>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</si>
  <si>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</si>
  <si>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</si>
  <si>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</si>
  <si>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</si>
  <si>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</si>
  <si>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</si>
  <si>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</si>
  <si>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</si>
  <si>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</si>
  <si>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</si>
  <si>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</si>
  <si>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</si>
  <si>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</si>
  <si>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</si>
  <si>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</si>
  <si>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</si>
  <si>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</si>
  <si>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</si>
  <si>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</si>
  <si>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</si>
  <si>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</si>
  <si>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</si>
  <si>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</si>
  <si>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</si>
  <si>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</si>
  <si>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</si>
  <si>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</si>
  <si>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</si>
  <si>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</si>
  <si>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</si>
  <si>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</si>
  <si>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</si>
  <si>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</si>
  <si>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</si>
  <si>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</si>
  <si>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</si>
  <si>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</si>
  <si>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</si>
  <si>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</si>
  <si>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</si>
  <si>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</si>
  <si>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</si>
  <si>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</si>
  <si>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</si>
  <si>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</si>
  <si>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</si>
  <si>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</si>
  <si>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</si>
  <si>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</si>
  <si>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</si>
  <si>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</si>
  <si>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</si>
  <si>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</si>
  <si>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</si>
  <si>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</si>
  <si>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</si>
  <si>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</si>
  <si>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</si>
  <si>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</si>
  <si>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</si>
  <si>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</si>
  <si>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</si>
  <si>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</si>
  <si>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</si>
  <si>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</si>
  <si>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</si>
  <si>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</si>
  <si>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</si>
  <si>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</si>
  <si>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</si>
  <si>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</si>
  <si>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</si>
  <si>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</si>
  <si>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</si>
  <si>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</si>
  <si>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</si>
  <si>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</si>
  <si>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</si>
  <si>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</si>
  <si>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</si>
  <si>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</si>
  <si>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</si>
  <si>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</si>
  <si>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</si>
  <si>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</si>
  <si>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</si>
  <si>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</si>
  <si>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</si>
  <si>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</si>
  <si>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</si>
  <si>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</si>
  <si>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</si>
  <si>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</si>
  <si>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</si>
  <si>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</si>
  <si>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</si>
  <si>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</si>
  <si>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</si>
  <si>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</si>
  <si>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</si>
  <si>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</si>
  <si>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</si>
  <si>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</si>
  <si>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</si>
  <si>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</si>
  <si>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</si>
  <si>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</si>
  <si>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</si>
  <si>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</si>
  <si>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</si>
  <si>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</si>
  <si>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</si>
  <si>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</si>
  <si>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</si>
  <si>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</si>
  <si>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</si>
  <si>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</si>
  <si>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</si>
  <si>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</si>
  <si>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</si>
  <si>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</si>
  <si>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</si>
  <si>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</si>
  <si>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</si>
  <si>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</si>
  <si>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</si>
  <si>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</si>
  <si>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</si>
  <si>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</si>
  <si>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</si>
  <si>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</si>
  <si>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</si>
  <si>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</si>
  <si>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</si>
  <si>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</si>
  <si>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</si>
  <si>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</si>
  <si>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</si>
  <si>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</si>
  <si>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</si>
  <si>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</si>
  <si>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</si>
  <si>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</si>
  <si>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</si>
  <si>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</si>
  <si>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</si>
  <si>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</si>
  <si>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</si>
  <si>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</si>
  <si>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</si>
  <si>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</si>
  <si>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</si>
  <si>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</si>
  <si>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</si>
  <si>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</si>
  <si>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</si>
  <si>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</si>
  <si>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</si>
  <si>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</si>
  <si>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</si>
  <si>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</si>
  <si>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</si>
  <si>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</si>
  <si>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</si>
  <si>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</si>
  <si>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</si>
  <si>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</si>
  <si>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</si>
  <si>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</si>
  <si>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</si>
  <si>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</si>
  <si>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</si>
  <si>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</si>
  <si>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</si>
  <si>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</si>
  <si>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</si>
  <si>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</si>
  <si>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</si>
  <si>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</si>
  <si>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</si>
  <si>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</si>
  <si>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</si>
  <si>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</si>
  <si>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</si>
  <si>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</si>
  <si>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</si>
  <si>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</si>
  <si>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</si>
  <si>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</si>
  <si>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</si>
  <si>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</si>
  <si>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</si>
  <si>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</si>
  <si>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</si>
  <si>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</si>
  <si>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</si>
  <si>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</si>
  <si>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</si>
  <si>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</si>
  <si>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</si>
  <si>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</si>
  <si>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</si>
  <si>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</si>
  <si>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</si>
  <si>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</si>
  <si>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</si>
  <si>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</si>
  <si>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</si>
  <si>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</si>
  <si>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</si>
  <si>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</si>
  <si>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</si>
  <si>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</si>
  <si>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</si>
  <si>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</si>
  <si>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</si>
  <si>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</si>
  <si>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</si>
  <si>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</si>
  <si>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</si>
  <si>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</si>
  <si>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</si>
  <si>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</si>
  <si>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</si>
  <si>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</si>
  <si>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</si>
  <si>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</si>
  <si>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</si>
  <si>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</si>
  <si>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</si>
  <si>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</si>
  <si>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</si>
  <si>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</si>
  <si>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</si>
  <si>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</si>
  <si>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</si>
  <si>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</si>
  <si>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</si>
  <si>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</si>
  <si>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</si>
  <si>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</si>
  <si>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</si>
  <si>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</si>
  <si>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</si>
  <si>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</si>
  <si>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</si>
  <si>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</si>
  <si>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</si>
  <si>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</si>
  <si>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</si>
  <si>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</si>
  <si>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</si>
  <si>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</si>
  <si>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</si>
  <si>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</si>
  <si>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</si>
  <si>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</si>
  <si>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</si>
  <si>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</si>
  <si>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</si>
  <si>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</si>
  <si>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</si>
  <si>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</si>
  <si>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</si>
  <si>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</si>
  <si>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</si>
  <si>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</si>
  <si>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</si>
  <si>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</si>
  <si>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</si>
  <si>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</si>
  <si>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</si>
  <si>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</si>
  <si>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</si>
  <si>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</si>
  <si>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</si>
  <si>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</si>
  <si>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</si>
  <si>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</si>
  <si>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</si>
  <si>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</si>
  <si>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</si>
  <si>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</si>
  <si>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</si>
  <si>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</si>
  <si>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</si>
  <si>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</si>
  <si>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</si>
  <si>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</si>
  <si>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</si>
  <si>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</si>
  <si>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</si>
  <si>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</si>
  <si>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</si>
  <si>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</si>
  <si>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</si>
  <si>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</si>
  <si>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</si>
  <si>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</si>
  <si>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</si>
  <si>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</si>
  <si>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</si>
  <si>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</si>
  <si>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</si>
  <si>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</si>
  <si>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</si>
  <si>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</si>
  <si>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</si>
  <si>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</si>
  <si>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</si>
  <si>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</si>
  <si>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</si>
  <si>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</si>
  <si>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</si>
  <si>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</si>
  <si>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</si>
  <si>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</si>
  <si>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</si>
  <si>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</si>
  <si>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</si>
  <si>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</si>
  <si>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</si>
  <si>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</si>
  <si>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</si>
  <si>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</si>
  <si>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</si>
  <si>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</si>
  <si>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</si>
  <si>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</si>
  <si>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</si>
  <si>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</si>
  <si>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</si>
  <si>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</si>
  <si>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</si>
  <si>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</si>
  <si>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</si>
  <si>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</si>
  <si>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</si>
  <si>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</si>
  <si>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</si>
  <si>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</si>
  <si>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</si>
  <si>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</si>
  <si>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</si>
  <si>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</si>
  <si>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</si>
  <si>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</si>
  <si>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</si>
  <si>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</si>
  <si>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</si>
  <si>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</si>
  <si>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</si>
  <si>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</si>
  <si>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</si>
  <si>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</si>
  <si>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</si>
  <si>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</si>
  <si>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</si>
  <si>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</si>
  <si>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</si>
  <si>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</si>
  <si>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</si>
  <si>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</si>
  <si>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</si>
  <si>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</si>
  <si>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</si>
  <si>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</si>
  <si>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</si>
  <si>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</si>
  <si>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</si>
  <si>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</si>
  <si>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</si>
  <si>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</si>
  <si>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</si>
  <si>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</si>
  <si>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</si>
  <si>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</si>
  <si>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</si>
  <si>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</si>
  <si>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</si>
  <si>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</si>
  <si>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</si>
  <si>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</si>
  <si>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</si>
  <si>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</si>
  <si>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</si>
  <si>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</si>
  <si>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</si>
  <si>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</si>
  <si>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</si>
  <si>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</si>
  <si>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</si>
  <si>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</si>
  <si>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</si>
  <si>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</si>
  <si>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</si>
  <si>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</si>
  <si>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</si>
  <si>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</si>
  <si>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</si>
  <si>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</si>
  <si>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</si>
  <si>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</si>
  <si>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</si>
  <si>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</si>
  <si>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</si>
  <si>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</si>
  <si>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</si>
  <si>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</si>
  <si>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</si>
  <si>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</si>
  <si>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</si>
  <si>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</si>
  <si>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</si>
  <si>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</si>
  <si>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</si>
  <si>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</si>
  <si>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</si>
  <si>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</si>
  <si>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</si>
  <si>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</si>
  <si>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</si>
  <si>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</si>
  <si>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</si>
  <si>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</si>
  <si>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</si>
  <si>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</si>
  <si>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</si>
  <si>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</si>
  <si>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</si>
  <si>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</si>
  <si>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</si>
  <si>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</si>
  <si>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</si>
  <si>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</si>
  <si>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</si>
  <si>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</si>
  <si>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</si>
  <si>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</si>
  <si>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</si>
  <si>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</si>
  <si>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</si>
  <si>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</si>
  <si>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</si>
  <si>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</si>
  <si>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</si>
  <si>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</si>
  <si>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</si>
  <si>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</si>
  <si>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</si>
  <si>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</si>
  <si>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</si>
  <si>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</si>
  <si>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</si>
  <si>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</si>
  <si>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</si>
  <si>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</si>
  <si>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</si>
  <si>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</si>
  <si>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</si>
  <si>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</si>
  <si>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</si>
  <si>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</si>
  <si>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</si>
  <si>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</si>
  <si>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</si>
  <si>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</si>
  <si>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</si>
  <si>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</si>
  <si>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</si>
  <si>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</si>
  <si>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</si>
  <si>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</si>
  <si>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</si>
  <si>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</si>
  <si>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</si>
  <si>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</si>
  <si>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</si>
  <si>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</si>
  <si>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</si>
  <si>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</si>
  <si>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</si>
  <si>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</si>
  <si>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</si>
  <si>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</si>
  <si>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</si>
  <si>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</si>
  <si>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</si>
  <si>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</si>
  <si>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</si>
  <si>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</si>
  <si>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</si>
  <si>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</si>
  <si>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</si>
  <si>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</si>
  <si>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</si>
  <si>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</si>
  <si>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</si>
  <si>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</si>
  <si>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</si>
  <si>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</si>
  <si>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</si>
  <si>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</si>
  <si>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</si>
  <si>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</si>
  <si>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</si>
  <si>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</si>
  <si>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</si>
  <si>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</si>
  <si>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</si>
  <si>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</si>
  <si>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</si>
  <si>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</si>
  <si>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</si>
  <si>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</si>
  <si>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</si>
  <si>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</si>
  <si>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</si>
  <si>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</si>
  <si>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</si>
  <si>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</si>
  <si>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</si>
  <si>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</si>
  <si>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</si>
  <si>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</si>
  <si>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</si>
  <si>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</si>
  <si>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</si>
  <si>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</si>
  <si>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</si>
  <si>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</si>
  <si>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</si>
  <si>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</si>
  <si>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</si>
  <si>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</si>
  <si>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</si>
  <si>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</si>
  <si>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</si>
  <si>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</si>
  <si>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</si>
  <si>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</si>
  <si>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</si>
  <si>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</si>
  <si>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</si>
  <si>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</si>
  <si>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</si>
  <si>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</si>
  <si>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</si>
  <si>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</si>
  <si>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</si>
  <si>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</si>
  <si>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</si>
  <si>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</si>
  <si>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</si>
  <si>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</si>
  <si>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</si>
  <si>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</si>
  <si>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</si>
  <si>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</si>
  <si>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</si>
  <si>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</si>
  <si>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</si>
  <si>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</si>
  <si>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</si>
  <si>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</si>
  <si>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</si>
  <si>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</si>
  <si>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</si>
  <si>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</si>
  <si>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</si>
  <si>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</si>
  <si>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</si>
  <si>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</si>
  <si>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</si>
  <si>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</si>
  <si>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</si>
  <si>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</si>
  <si>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</si>
  <si>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</si>
  <si>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</si>
  <si>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</si>
  <si>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</si>
  <si>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</si>
  <si>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</si>
  <si>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</si>
  <si>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</si>
  <si>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</si>
  <si>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</si>
  <si>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</si>
  <si>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</si>
  <si>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</si>
  <si>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</si>
  <si>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</si>
  <si>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</si>
  <si>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</si>
  <si>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</si>
  <si>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</si>
  <si>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</si>
  <si>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</si>
  <si>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</si>
  <si>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</si>
  <si>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</si>
  <si>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</si>
  <si>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</si>
  <si>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</si>
  <si>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</si>
  <si>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</si>
  <si>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</si>
  <si>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</si>
  <si>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</si>
  <si>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</si>
  <si>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</si>
  <si>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</si>
  <si>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</si>
  <si>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</si>
  <si>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</si>
  <si>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</si>
  <si>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</si>
  <si>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</si>
  <si>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</si>
  <si>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</si>
  <si>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</si>
  <si>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</si>
  <si>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</si>
  <si>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</si>
  <si>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</si>
  <si>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</si>
  <si>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</si>
  <si>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</si>
  <si>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</si>
  <si>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</si>
  <si>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</si>
  <si>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</si>
  <si>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</si>
  <si>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</si>
  <si>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</si>
  <si>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</si>
  <si>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</si>
  <si>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</si>
  <si>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</si>
  <si>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</si>
  <si>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</si>
  <si>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</si>
  <si>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</si>
  <si>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</si>
  <si>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</si>
  <si>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</si>
  <si>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</si>
  <si>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</si>
  <si>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</si>
  <si>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</si>
  <si>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</si>
  <si>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</si>
  <si>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</si>
  <si>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</si>
  <si>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</si>
  <si>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</si>
  <si>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</si>
  <si>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</si>
  <si>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</si>
  <si>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</si>
  <si>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</si>
  <si>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</si>
  <si>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</si>
  <si>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</si>
  <si>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</si>
  <si>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</si>
  <si>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</si>
  <si>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</si>
  <si>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</si>
  <si>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</si>
  <si>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</si>
  <si>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</si>
  <si>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</si>
  <si>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</si>
  <si>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</si>
  <si>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</si>
  <si>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</si>
  <si>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</si>
  <si>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</si>
  <si>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</si>
  <si>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</si>
  <si>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</si>
  <si>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</si>
  <si>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</si>
  <si>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</si>
  <si>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</si>
  <si>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</si>
  <si>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</si>
  <si>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</si>
  <si>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</si>
  <si>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</si>
  <si>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</si>
  <si>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</si>
  <si>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</si>
  <si>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</si>
  <si>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</si>
  <si>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</si>
  <si>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</si>
  <si>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</si>
  <si>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</si>
  <si>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</si>
  <si>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</si>
  <si>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</si>
  <si>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</si>
  <si>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</si>
  <si>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</si>
  <si>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</si>
  <si>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</si>
  <si>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</si>
  <si>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</si>
  <si>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</si>
  <si>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</si>
  <si>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</si>
  <si>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</si>
  <si>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</si>
  <si>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</si>
  <si>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</si>
  <si>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</si>
  <si>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</si>
  <si>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</si>
  <si>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</si>
  <si>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</si>
  <si>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</si>
  <si>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</si>
  <si>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</si>
  <si>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</si>
  <si>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</si>
  <si>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</si>
  <si>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</si>
  <si>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</si>
  <si>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</si>
  <si>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</si>
  <si>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</si>
  <si>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</si>
  <si>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</si>
  <si>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</si>
  <si>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</si>
  <si>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</si>
  <si>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</si>
  <si>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</si>
  <si>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</si>
  <si>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</si>
  <si>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</si>
  <si>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</si>
  <si>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</si>
  <si>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</si>
  <si>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</si>
  <si>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</si>
  <si>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</si>
  <si>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</si>
  <si>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</si>
  <si>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</si>
  <si>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</si>
  <si>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</si>
  <si>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</si>
  <si>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</si>
  <si>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</si>
  <si>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</si>
  <si>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</si>
  <si>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</si>
  <si>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</si>
  <si>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</si>
  <si>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</si>
  <si>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</si>
  <si>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</si>
  <si>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</si>
  <si>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</si>
  <si>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</si>
  <si>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</si>
  <si>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</si>
  <si>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</si>
  <si>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</si>
  <si>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</si>
  <si>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</si>
  <si>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</si>
  <si>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</si>
  <si>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</si>
  <si>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</si>
  <si>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</si>
  <si>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</si>
  <si>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</si>
  <si>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</si>
  <si>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</si>
  <si>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</si>
  <si>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</si>
  <si>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</si>
  <si>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</si>
  <si>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</si>
  <si>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</si>
  <si>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</si>
  <si>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</si>
  <si>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</si>
  <si>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</si>
  <si>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</si>
  <si>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</si>
  <si>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</si>
  <si>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</si>
  <si>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</si>
  <si>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</si>
  <si>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</si>
  <si>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</si>
  <si>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</si>
  <si>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</si>
  <si>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</si>
  <si>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</si>
  <si>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</si>
  <si>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</si>
  <si>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</si>
  <si>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</si>
  <si>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</si>
  <si>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</si>
  <si>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</si>
  <si>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</si>
  <si>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</si>
  <si>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</si>
  <si>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</si>
  <si>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</si>
  <si>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</si>
  <si>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</si>
  <si>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</si>
  <si>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</si>
  <si>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</si>
  <si>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</si>
  <si>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</si>
  <si>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</si>
  <si>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</si>
  <si>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</si>
  <si>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</si>
  <si>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</si>
  <si>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</si>
  <si>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</si>
  <si>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</si>
  <si>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</si>
  <si>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</si>
  <si>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</si>
  <si>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</si>
  <si>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</si>
  <si>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</si>
  <si>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</si>
  <si>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</si>
  <si>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</si>
  <si>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</si>
  <si>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</si>
  <si>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</si>
  <si>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</si>
  <si>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</si>
  <si>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</si>
  <si>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</si>
  <si>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</si>
  <si>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</si>
  <si>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</si>
  <si>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</si>
  <si>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</si>
  <si>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</si>
  <si>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</si>
  <si>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</si>
  <si>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</si>
  <si>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</si>
  <si>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</si>
  <si>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</si>
  <si>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</si>
  <si>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</si>
  <si>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</si>
  <si>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</si>
  <si>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</si>
  <si>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</si>
  <si>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</si>
  <si>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</si>
  <si>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</si>
  <si>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</si>
  <si>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</si>
  <si>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</si>
  <si>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</si>
  <si>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</si>
  <si>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</si>
  <si>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</si>
  <si>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</si>
  <si>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</si>
  <si>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</si>
  <si>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</si>
  <si>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</si>
  <si>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</si>
  <si>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</si>
  <si>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</si>
  <si>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</si>
  <si>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</si>
  <si>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</si>
  <si>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</si>
  <si>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</si>
  <si>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</si>
  <si>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</si>
  <si>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</si>
  <si>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</si>
  <si>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</si>
  <si>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</si>
  <si>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</si>
  <si>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</si>
  <si>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</si>
  <si>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</si>
  <si>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</si>
  <si>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</si>
  <si>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</si>
  <si>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</si>
  <si>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</si>
  <si>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</si>
  <si>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</si>
  <si>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</si>
  <si>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</si>
  <si>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</si>
  <si>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</si>
  <si>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</si>
  <si>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</si>
  <si>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</si>
  <si>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</si>
  <si>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</si>
  <si>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</si>
  <si>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</si>
  <si>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</si>
  <si>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</si>
  <si>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</si>
  <si>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</si>
  <si>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</si>
  <si>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</si>
  <si>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</si>
  <si>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</si>
  <si>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</si>
  <si>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</si>
  <si>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</si>
  <si>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</si>
  <si>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</si>
  <si>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</si>
  <si>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</si>
  <si>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</si>
  <si>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</si>
  <si>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</si>
  <si>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</si>
  <si>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</si>
  <si>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</si>
  <si>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</si>
  <si>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</si>
  <si>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</si>
  <si>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</si>
  <si>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</si>
  <si>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</si>
  <si>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</si>
  <si>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</si>
  <si>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</si>
  <si>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</si>
  <si>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</si>
  <si>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</si>
  <si>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</si>
  <si>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</si>
  <si>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</si>
  <si>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</si>
  <si>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</si>
  <si>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</si>
  <si>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</si>
  <si>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</si>
  <si>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</si>
  <si>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</si>
  <si>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</si>
  <si>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</si>
  <si>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</si>
  <si>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</si>
  <si>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</si>
  <si>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</si>
  <si>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</si>
  <si>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</si>
  <si>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</si>
  <si>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</si>
  <si>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</si>
  <si>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</si>
  <si>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</si>
  <si>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</si>
  <si>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</si>
  <si>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</si>
  <si>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</si>
  <si>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</si>
  <si>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</si>
  <si>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</si>
  <si>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</si>
  <si>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</si>
  <si>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</si>
  <si>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</si>
  <si>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</si>
  <si>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</si>
  <si>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</si>
  <si>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</si>
  <si>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</si>
  <si>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</si>
  <si>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</si>
  <si>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</si>
  <si>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</si>
  <si>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</si>
  <si>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</si>
  <si>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</si>
  <si>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</si>
  <si>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</si>
  <si>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</si>
  <si>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</si>
  <si>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</si>
  <si>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</si>
  <si>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</si>
  <si>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</si>
  <si>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</si>
  <si>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</si>
  <si>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</si>
  <si>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</si>
  <si>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</si>
  <si>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</si>
  <si>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</si>
  <si>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</si>
  <si>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</si>
  <si>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</si>
  <si>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</si>
  <si>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</si>
  <si>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</si>
  <si>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</si>
  <si>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</si>
  <si>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</si>
  <si>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</si>
  <si>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</si>
  <si>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</si>
  <si>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</si>
  <si>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</si>
  <si>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</si>
  <si>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</si>
  <si>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</si>
  <si>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</si>
  <si>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</si>
  <si>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</si>
  <si>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</si>
  <si>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</si>
  <si>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</si>
  <si>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</si>
  <si>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</si>
  <si>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</si>
  <si>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</si>
  <si>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</si>
  <si>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</si>
  <si>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</si>
  <si>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</si>
  <si>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</si>
  <si>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</si>
  <si>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</si>
  <si>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</si>
  <si>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</si>
  <si>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</si>
  <si>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</si>
  <si>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</si>
  <si>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</si>
  <si>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</si>
  <si>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</si>
  <si>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</si>
  <si>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</si>
  <si>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</si>
  <si>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</si>
  <si>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</si>
  <si>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</si>
  <si>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</si>
  <si>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</si>
  <si>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</si>
  <si>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</si>
  <si>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</si>
  <si>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</si>
  <si>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</si>
  <si>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</si>
  <si>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</si>
  <si>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</si>
  <si>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</si>
  <si>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</si>
  <si>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</si>
  <si>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</si>
  <si>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</si>
  <si>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</si>
  <si>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</si>
  <si>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</si>
  <si>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</si>
  <si>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</si>
  <si>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</si>
  <si>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</si>
  <si>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</si>
  <si>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</si>
  <si>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</si>
  <si>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</si>
  <si>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</si>
  <si>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</si>
  <si>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</si>
  <si>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</si>
  <si>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</si>
  <si>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</si>
  <si>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</si>
  <si>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</si>
  <si>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</si>
  <si>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</si>
  <si>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</si>
  <si>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</si>
  <si>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</si>
  <si>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</si>
  <si>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</si>
  <si>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</si>
  <si>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</si>
  <si>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</si>
  <si>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</si>
  <si>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</si>
  <si>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</si>
  <si>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</si>
  <si>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</si>
  <si>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</si>
  <si>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</si>
  <si>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</si>
  <si>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</si>
  <si>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</si>
  <si>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</si>
  <si>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</si>
  <si>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</si>
  <si>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</si>
  <si>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</si>
  <si>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</si>
  <si>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</si>
  <si>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</si>
  <si>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</si>
  <si>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</si>
  <si>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</si>
  <si>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</si>
  <si>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</si>
  <si>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</si>
  <si>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</si>
  <si>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</si>
  <si>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</si>
  <si>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</si>
  <si>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</si>
  <si>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</si>
  <si>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</si>
  <si>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</si>
  <si>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</si>
  <si>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</si>
  <si>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</si>
  <si>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</si>
  <si>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</si>
  <si>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</si>
  <si>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</si>
  <si>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</si>
  <si>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</si>
  <si>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</si>
  <si>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</si>
  <si>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</si>
  <si>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</si>
  <si>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</si>
  <si>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</si>
  <si>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</si>
  <si>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</si>
  <si>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</si>
  <si>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</si>
  <si>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</si>
  <si>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</si>
  <si>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</si>
  <si>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</si>
  <si>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</si>
  <si>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</si>
  <si>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</si>
  <si>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</si>
  <si>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</si>
  <si>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</si>
  <si>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</si>
  <si>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</si>
  <si>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</si>
  <si>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</si>
  <si>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</si>
  <si>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</si>
  <si>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</si>
  <si>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</si>
  <si>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</si>
  <si>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</si>
  <si>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</si>
  <si>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</si>
  <si>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</si>
  <si>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</si>
  <si>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</si>
  <si>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</si>
  <si>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</si>
  <si>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</si>
  <si>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</si>
  <si>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</si>
  <si>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</si>
  <si>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</si>
  <si>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</si>
  <si>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</si>
  <si>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</si>
  <si>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</si>
  <si>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</si>
  <si>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</si>
  <si>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</si>
  <si>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</si>
  <si>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</si>
  <si>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</si>
  <si>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</si>
  <si>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</si>
  <si>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</si>
  <si>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</si>
  <si>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</si>
  <si>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</si>
  <si>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</si>
  <si>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</si>
  <si>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</si>
  <si>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</si>
  <si>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</si>
  <si>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</si>
  <si>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</si>
  <si>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</si>
  <si>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</si>
  <si>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</si>
  <si>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</si>
  <si>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</si>
  <si>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</si>
  <si>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</si>
  <si>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</si>
  <si>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</si>
  <si>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</si>
  <si>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</si>
  <si>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</si>
  <si>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</si>
  <si>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</si>
  <si>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</si>
  <si>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</si>
  <si>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</si>
  <si>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</si>
  <si>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</si>
  <si>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</si>
  <si>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</si>
  <si>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</si>
  <si>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</si>
  <si>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</si>
  <si>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</si>
  <si>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</si>
  <si>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</si>
  <si>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</si>
  <si>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</si>
  <si>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</si>
  <si>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</si>
  <si>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</si>
  <si>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</si>
  <si>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</si>
  <si>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</si>
  <si>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</si>
  <si>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</si>
  <si>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</si>
  <si>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</si>
  <si>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</si>
  <si>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</si>
  <si>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</si>
  <si>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</si>
  <si>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</si>
  <si>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</si>
  <si>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</si>
  <si>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</si>
  <si>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</si>
  <si>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</si>
  <si>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</si>
  <si>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</si>
  <si>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</si>
  <si>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</si>
  <si>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</si>
  <si>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</si>
  <si>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</si>
  <si>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</si>
  <si>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</si>
  <si>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</si>
  <si>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</si>
  <si>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</si>
  <si>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</si>
  <si>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</si>
  <si>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</si>
  <si>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</si>
  <si>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</si>
  <si>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</si>
  <si>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</si>
  <si>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</si>
  <si>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</si>
  <si>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</si>
  <si>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</si>
  <si>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</si>
  <si>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</si>
  <si>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</si>
  <si>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</si>
  <si>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</si>
  <si>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</si>
  <si>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</si>
  <si>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</si>
  <si>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</si>
  <si>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</si>
  <si>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</si>
  <si>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</si>
  <si>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</si>
  <si>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</si>
  <si>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</si>
  <si>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</si>
  <si>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</si>
  <si>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</si>
  <si>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</si>
  <si>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</si>
  <si>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</si>
  <si>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</si>
  <si>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</si>
  <si>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</si>
  <si>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</si>
  <si>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</si>
  <si>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</si>
  <si>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</si>
  <si>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</si>
  <si>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</si>
  <si>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</si>
  <si>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</si>
  <si>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</si>
  <si>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</si>
  <si>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</si>
  <si>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</si>
  <si>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</si>
  <si>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</si>
  <si>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</si>
  <si>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</si>
  <si>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</si>
  <si>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</si>
  <si>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</si>
  <si>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</si>
  <si>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</si>
  <si>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</si>
  <si>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</si>
  <si>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</si>
  <si>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</si>
  <si>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</si>
  <si>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</si>
  <si>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</si>
  <si>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</si>
  <si>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</si>
  <si>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</si>
  <si>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</si>
  <si>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</si>
  <si>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</si>
  <si>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</si>
  <si>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</si>
  <si>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</si>
  <si>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</si>
  <si>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</si>
  <si>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</si>
  <si>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</si>
  <si>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</si>
  <si>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</si>
  <si>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</si>
  <si>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</si>
  <si>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</si>
  <si>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</si>
  <si>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</si>
  <si>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</si>
  <si>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</si>
  <si>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</si>
  <si>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</si>
  <si>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</si>
  <si>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</si>
  <si>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</si>
  <si>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</si>
  <si>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</si>
  <si>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</si>
  <si>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</si>
  <si>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</si>
  <si>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</si>
  <si>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</si>
  <si>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</si>
  <si>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</si>
  <si>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</si>
  <si>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</si>
  <si>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</si>
  <si>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</si>
  <si>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</si>
  <si>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</si>
  <si>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</si>
  <si>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</si>
  <si>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</si>
  <si>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</si>
  <si>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</si>
  <si>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</si>
  <si>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</si>
  <si>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</si>
  <si>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</si>
  <si>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</si>
  <si>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</si>
  <si>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</si>
  <si>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</si>
  <si>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</si>
  <si>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</si>
  <si>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</si>
  <si>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</si>
  <si>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</si>
  <si>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</si>
  <si>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</si>
  <si>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</si>
  <si>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</si>
  <si>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</si>
  <si>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</si>
  <si>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</si>
  <si>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</si>
  <si>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</si>
  <si>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</si>
  <si>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</si>
  <si>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</si>
  <si>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</si>
  <si>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</si>
  <si>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</si>
  <si>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</si>
  <si>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</si>
  <si>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</si>
  <si>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</si>
  <si>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</si>
  <si>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</si>
  <si>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</si>
  <si>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</si>
  <si>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</si>
  <si>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</si>
  <si>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</si>
  <si>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</si>
  <si>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</si>
  <si>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</si>
  <si>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</si>
  <si>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</si>
  <si>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</si>
  <si>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</si>
  <si>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</si>
  <si>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</si>
  <si>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</si>
  <si>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</si>
  <si>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</si>
  <si>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</si>
  <si>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</si>
  <si>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</si>
  <si>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</si>
  <si>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</si>
  <si>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</si>
  <si>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</si>
  <si>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</si>
  <si>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</si>
  <si>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</si>
  <si>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</si>
  <si>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</si>
  <si>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</si>
  <si>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</si>
  <si>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</si>
  <si>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</si>
  <si>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</si>
  <si>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</si>
  <si>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</si>
  <si>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</si>
  <si>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</si>
  <si>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</si>
  <si>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</si>
  <si>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</si>
  <si>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</si>
  <si>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</si>
  <si>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</si>
  <si>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</si>
  <si>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</si>
  <si>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</si>
  <si>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</si>
  <si>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</si>
  <si>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</si>
  <si>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</si>
  <si>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</si>
  <si>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</si>
  <si>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</si>
  <si>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</si>
  <si>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</si>
  <si>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</si>
  <si>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</si>
  <si>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</si>
  <si>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</si>
  <si>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</si>
  <si>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</si>
  <si>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</si>
  <si>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</si>
  <si>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</si>
  <si>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</si>
  <si>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</si>
  <si>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</si>
  <si>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</si>
  <si>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</si>
  <si>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</si>
  <si>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</si>
  <si>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</si>
  <si>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</si>
  <si>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</si>
  <si>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</si>
  <si>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</si>
  <si>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</si>
  <si>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</si>
  <si>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</si>
  <si>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</si>
  <si>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</si>
  <si>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</si>
  <si>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</si>
  <si>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</si>
  <si>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</si>
  <si>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</si>
  <si>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</si>
  <si>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</si>
  <si>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</si>
  <si>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</si>
  <si>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</si>
  <si>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</si>
  <si>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</si>
  <si>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</si>
  <si>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</si>
  <si>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</si>
  <si>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</si>
  <si>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</si>
  <si>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</si>
  <si>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</si>
  <si>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</si>
  <si>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</si>
  <si>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</si>
  <si>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</si>
  <si>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</si>
  <si>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</si>
  <si>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</si>
  <si>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</si>
  <si>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</si>
  <si>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</si>
  <si>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</si>
  <si>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</si>
  <si>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</si>
  <si>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</si>
  <si>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</si>
  <si>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</si>
  <si>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</si>
  <si>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</si>
  <si>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</si>
  <si>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</si>
  <si>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</si>
  <si>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</si>
  <si>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</si>
  <si>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</si>
  <si>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</si>
  <si>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</si>
  <si>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</si>
  <si>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</si>
  <si>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</si>
  <si>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</si>
  <si>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</si>
  <si>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</si>
  <si>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</si>
  <si>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</si>
  <si>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</si>
  <si>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</si>
  <si>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</si>
  <si>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</si>
  <si>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</si>
  <si>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</si>
  <si>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</si>
  <si>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</si>
  <si>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</si>
  <si>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</si>
  <si>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</si>
  <si>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</si>
  <si>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</si>
  <si>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</si>
  <si>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</si>
  <si>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</si>
  <si>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</si>
  <si>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</si>
  <si>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</si>
  <si>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</si>
  <si>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</si>
  <si>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</si>
  <si>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</si>
  <si>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</si>
  <si>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</si>
  <si>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</si>
  <si>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</si>
  <si>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</si>
  <si>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</si>
  <si>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</si>
  <si>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</si>
  <si>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</si>
  <si>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</si>
  <si>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</si>
  <si>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</si>
  <si>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</si>
  <si>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</si>
  <si>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</si>
  <si>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</si>
  <si>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</si>
  <si>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</si>
  <si>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</si>
  <si>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</si>
  <si>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</si>
  <si>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</si>
  <si>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</si>
  <si>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</si>
  <si>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</si>
  <si>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</si>
  <si>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</si>
  <si>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</si>
  <si>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</si>
  <si>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</si>
  <si>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</si>
  <si>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</si>
  <si>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</si>
  <si>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</si>
  <si>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</si>
  <si>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</si>
  <si>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</si>
  <si>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</si>
  <si>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</si>
  <si>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</si>
  <si>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</si>
  <si>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</si>
  <si>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</si>
  <si>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</si>
  <si>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</si>
  <si>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</si>
  <si>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</si>
  <si>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</si>
  <si>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</si>
  <si>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</si>
  <si>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</si>
  <si>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</si>
  <si>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</si>
  <si>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</si>
  <si>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</si>
  <si>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</si>
  <si>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</si>
  <si>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</si>
  <si>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</si>
  <si>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</si>
  <si>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</si>
  <si>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</si>
  <si>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</si>
  <si>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</si>
  <si>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</si>
  <si>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</si>
  <si>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</si>
  <si>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</si>
  <si>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</si>
  <si>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</si>
  <si>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</si>
  <si>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</si>
  <si>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</si>
  <si>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</si>
  <si>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</si>
  <si>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</si>
  <si>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</si>
  <si>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</si>
  <si>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</si>
  <si>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</si>
  <si>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</si>
  <si>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</si>
  <si>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</si>
  <si>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</si>
  <si>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</si>
  <si>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</si>
  <si>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</si>
  <si>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</si>
  <si>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</si>
  <si>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</si>
  <si>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</si>
  <si>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</si>
  <si>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</si>
  <si>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</si>
  <si>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</si>
  <si>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</si>
  <si>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</si>
  <si>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</si>
  <si>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</si>
  <si>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</si>
  <si>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</si>
  <si>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</si>
  <si>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</si>
  <si>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</si>
  <si>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</si>
  <si>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</si>
  <si>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</si>
  <si>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</si>
  <si>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</si>
  <si>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</si>
  <si>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</si>
  <si>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</si>
  <si>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</si>
  <si>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</si>
  <si>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</si>
  <si>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</si>
  <si>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</si>
  <si>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</si>
  <si>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</si>
  <si>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</si>
  <si>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</si>
  <si>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</si>
  <si>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</si>
  <si>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</si>
  <si>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</si>
  <si>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</si>
  <si>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</si>
  <si>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</si>
  <si>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</si>
  <si>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</si>
  <si>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</si>
  <si>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</si>
  <si>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</si>
  <si>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</si>
  <si>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</si>
  <si>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</si>
  <si>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</si>
  <si>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</si>
  <si>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</si>
  <si>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</si>
  <si>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</si>
  <si>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</si>
  <si>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</si>
  <si>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</si>
  <si>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</si>
  <si>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</si>
  <si>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</si>
  <si>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</si>
  <si>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</si>
  <si>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</si>
  <si>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</si>
  <si>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</si>
  <si>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</si>
  <si>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</si>
  <si>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</si>
  <si>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</si>
  <si>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</si>
  <si>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</si>
  <si>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</si>
  <si>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</si>
  <si>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</si>
  <si>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</si>
  <si>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</si>
  <si>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</si>
  <si>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</si>
  <si>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</si>
  <si>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</si>
  <si>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</si>
  <si>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</si>
  <si>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</si>
  <si>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</si>
  <si>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</si>
  <si>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</si>
  <si>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</si>
  <si>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</si>
  <si>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</si>
  <si>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</si>
  <si>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</si>
  <si>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</si>
  <si>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</si>
  <si>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</si>
  <si>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</si>
  <si>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</si>
  <si>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</si>
  <si>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</si>
  <si>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</si>
  <si>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</si>
  <si>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</si>
  <si>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</si>
  <si>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</si>
  <si>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</si>
  <si>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</si>
  <si>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</si>
  <si>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</si>
  <si>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</si>
  <si>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</si>
  <si>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</si>
  <si>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</si>
  <si>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</si>
  <si>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</si>
  <si>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</si>
  <si>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</si>
  <si>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</si>
  <si>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</si>
  <si>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</si>
  <si>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</si>
  <si>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</si>
  <si>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</si>
  <si>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</si>
  <si>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</si>
  <si>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</si>
  <si>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</si>
  <si>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</si>
  <si>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</si>
  <si>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</si>
  <si>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</si>
  <si>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</si>
  <si>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</si>
  <si>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</si>
  <si>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</si>
  <si>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</si>
  <si>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</si>
  <si>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</si>
  <si>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</si>
  <si>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</si>
  <si>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</si>
  <si>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</si>
  <si>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</si>
  <si>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</si>
  <si>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</si>
  <si>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</si>
  <si>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</si>
  <si>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</si>
  <si>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</si>
  <si>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</si>
  <si>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</si>
  <si>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</si>
  <si>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</si>
  <si>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</si>
  <si>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</si>
  <si>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</si>
  <si>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</si>
  <si>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</si>
  <si>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</si>
  <si>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</si>
  <si>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</si>
  <si>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</si>
  <si>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</si>
  <si>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</si>
  <si>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</si>
  <si>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</si>
  <si>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</si>
  <si>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</si>
  <si>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</si>
  <si>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</si>
  <si>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</si>
  <si>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</si>
  <si>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</si>
  <si>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</si>
  <si>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</si>
  <si>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</si>
  <si>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</si>
  <si>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</si>
  <si>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</si>
  <si>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</si>
  <si>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</si>
  <si>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</si>
  <si>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</si>
  <si>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</si>
  <si>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</si>
  <si>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</si>
  <si>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</si>
  <si>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</si>
  <si>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</si>
  <si>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</si>
  <si>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</si>
  <si>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</si>
  <si>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</si>
  <si>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</si>
  <si>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</si>
  <si>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</si>
  <si>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</si>
  <si>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</si>
  <si>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</si>
  <si>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</si>
  <si>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</si>
  <si>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</si>
  <si>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</si>
  <si>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</si>
  <si>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</si>
  <si>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</si>
  <si>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</si>
  <si>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</si>
  <si>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</si>
  <si>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</si>
  <si>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</si>
  <si>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</si>
  <si>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</si>
  <si>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</si>
  <si>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</si>
  <si>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</si>
  <si>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</si>
  <si>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</si>
  <si>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</si>
  <si>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</si>
  <si>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</si>
  <si>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</si>
  <si>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</si>
  <si>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</si>
  <si>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</si>
  <si>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</si>
  <si>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</si>
  <si>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</si>
  <si>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</si>
  <si>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</si>
  <si>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</si>
  <si>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</si>
  <si>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</si>
  <si>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</si>
  <si>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</si>
  <si>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</si>
  <si>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</si>
  <si>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</si>
  <si>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</si>
  <si>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</si>
  <si>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</si>
  <si>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</si>
  <si>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</si>
  <si>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</si>
  <si>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</si>
  <si>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</si>
  <si>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</si>
  <si>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</si>
  <si>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</si>
  <si>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</si>
  <si>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</si>
  <si>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</si>
  <si>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</si>
  <si>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</si>
  <si>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</si>
  <si>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</si>
  <si>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</si>
  <si>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</si>
  <si>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</si>
  <si>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</si>
  <si>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</si>
  <si>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</si>
  <si>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</si>
  <si>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</si>
  <si>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</si>
  <si>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</si>
  <si>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</si>
  <si>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</si>
  <si>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</si>
  <si>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</si>
  <si>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</si>
  <si>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</si>
  <si>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</si>
  <si>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</si>
  <si>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</si>
  <si>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</si>
  <si>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</si>
  <si>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</si>
  <si>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</si>
  <si>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</si>
  <si>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</si>
  <si>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</si>
  <si>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</si>
  <si>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</si>
  <si>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</si>
  <si>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</si>
  <si>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</si>
  <si>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</si>
  <si>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</si>
  <si>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</si>
  <si>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</si>
  <si>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</si>
  <si>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</si>
  <si>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</si>
  <si>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</si>
  <si>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</si>
  <si>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</si>
  <si>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</si>
  <si>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</si>
  <si>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</si>
  <si>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</si>
  <si>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</si>
  <si>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</si>
  <si>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</si>
  <si>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</si>
  <si>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</si>
  <si>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</si>
  <si>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</si>
  <si>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</si>
  <si>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</si>
  <si>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</si>
  <si>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</si>
  <si>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</si>
  <si>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</si>
  <si>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</si>
  <si>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</si>
  <si>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</si>
  <si>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</si>
  <si>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</si>
  <si>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</si>
  <si>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</si>
  <si>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</si>
  <si>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</si>
  <si>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</si>
  <si>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</si>
  <si>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</si>
  <si>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</si>
  <si>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</si>
  <si>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</si>
  <si>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</si>
  <si>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</si>
  <si>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</si>
  <si>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</si>
  <si>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</si>
  <si>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</si>
  <si>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</si>
  <si>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</si>
  <si>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</si>
  <si>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</si>
  <si>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</si>
  <si>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</si>
  <si>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</si>
  <si>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</si>
  <si>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</si>
  <si>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</si>
  <si>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</si>
  <si>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</si>
  <si>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</si>
  <si>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</si>
  <si>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</si>
  <si>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</si>
  <si>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</si>
  <si>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</si>
  <si>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</si>
  <si>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</si>
  <si>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</si>
  <si>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</si>
  <si>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</si>
  <si>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</si>
  <si>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</si>
  <si>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</si>
  <si>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</si>
  <si>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</si>
  <si>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</si>
  <si>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</si>
  <si>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</si>
  <si>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</si>
  <si>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</si>
  <si>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</si>
  <si>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</si>
  <si>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</si>
  <si>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</si>
  <si>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</si>
  <si>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</si>
  <si>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</si>
  <si>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</si>
  <si>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</si>
  <si>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</si>
  <si>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</si>
  <si>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</si>
  <si>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</si>
  <si>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</si>
  <si>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</si>
  <si>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</si>
  <si>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</si>
  <si>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</si>
  <si>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</si>
  <si>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</si>
  <si>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</si>
  <si>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</si>
  <si>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</si>
  <si>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</si>
  <si>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</si>
  <si>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</si>
  <si>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</si>
  <si>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</si>
  <si>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</si>
  <si>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</si>
  <si>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</si>
  <si>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</si>
  <si>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</si>
  <si>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</si>
  <si>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</si>
  <si>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</si>
  <si>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</si>
  <si>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</si>
  <si>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</si>
  <si>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</si>
  <si>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</si>
  <si>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</si>
  <si>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</si>
  <si>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</si>
  <si>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</si>
  <si>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</si>
  <si>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</si>
  <si>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</si>
  <si>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</si>
  <si>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</si>
  <si>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</si>
  <si>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</si>
  <si>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</si>
  <si>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</si>
  <si>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</si>
  <si>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</si>
  <si>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</si>
  <si>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</si>
  <si>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</si>
  <si>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</si>
  <si>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</si>
  <si>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</si>
  <si>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</si>
  <si>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</si>
  <si>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</si>
  <si>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</si>
  <si>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</si>
  <si>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</si>
  <si>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</si>
  <si>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</si>
  <si>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</si>
  <si>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</si>
  <si>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</si>
  <si>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</si>
  <si>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</si>
  <si>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</si>
  <si>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</si>
  <si>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</si>
  <si>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</si>
  <si>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</si>
  <si>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</si>
  <si>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</si>
  <si>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</si>
  <si>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</si>
  <si>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</si>
  <si>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</si>
  <si>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</si>
  <si>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</si>
  <si>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</si>
  <si>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</si>
  <si>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</si>
  <si>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</si>
  <si>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</si>
  <si>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</si>
  <si>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</si>
  <si>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</si>
  <si>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</si>
  <si>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</si>
  <si>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</si>
  <si>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</si>
  <si>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</si>
  <si>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</si>
  <si>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</si>
  <si>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</si>
  <si>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</si>
  <si>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</si>
  <si>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</si>
  <si>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</si>
  <si>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</si>
  <si>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</si>
  <si>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</si>
  <si>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</si>
  <si>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</si>
  <si>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</si>
  <si>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</si>
  <si>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</si>
  <si>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</si>
  <si>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</si>
  <si>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</si>
  <si>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</si>
  <si>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</si>
  <si>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</si>
  <si>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</si>
  <si>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</si>
  <si>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</si>
  <si>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</si>
  <si>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</si>
  <si>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</si>
  <si>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</si>
  <si>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</si>
  <si>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</si>
  <si>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</si>
  <si>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</si>
  <si>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</si>
  <si>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</si>
  <si>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</si>
  <si>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</si>
  <si>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</si>
  <si>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</si>
  <si>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</si>
  <si>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</si>
  <si>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</si>
  <si>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</si>
  <si>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</si>
  <si>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</si>
  <si>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</si>
  <si>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</si>
  <si>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</si>
  <si>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</si>
  <si>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</si>
  <si>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</si>
  <si>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</si>
  <si>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</si>
  <si>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</si>
  <si>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</si>
  <si>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</si>
  <si>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</si>
  <si>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</si>
  <si>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</si>
  <si>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</si>
  <si>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</si>
  <si>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</si>
  <si>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</si>
  <si>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</si>
  <si>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</si>
  <si>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</si>
  <si>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</si>
  <si>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</si>
  <si>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</si>
  <si>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</si>
  <si>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</si>
  <si>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</si>
  <si>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</si>
  <si>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</si>
  <si>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</si>
  <si>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</si>
  <si>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</si>
  <si>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</si>
  <si>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</si>
  <si>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</si>
  <si>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</si>
  <si>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</si>
  <si>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</si>
  <si>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</si>
  <si>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</si>
  <si>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</si>
  <si>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</si>
  <si>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</si>
  <si>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</si>
  <si>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</si>
  <si>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</si>
  <si>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</si>
  <si>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</si>
  <si>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</si>
  <si>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</si>
  <si>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</si>
  <si>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</si>
  <si>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</si>
  <si>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</si>
  <si>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</si>
  <si>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</si>
  <si>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</si>
  <si>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</si>
  <si>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</si>
  <si>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</si>
  <si>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</si>
  <si>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</si>
  <si>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</si>
  <si>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</si>
  <si>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</si>
  <si>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</si>
  <si>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</si>
  <si>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</si>
  <si>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</si>
  <si>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</si>
  <si>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</si>
  <si>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</si>
  <si>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</si>
  <si>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</si>
  <si>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</si>
  <si>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</si>
  <si>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</si>
  <si>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</si>
  <si>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</si>
  <si>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</si>
  <si>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</si>
  <si>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</si>
  <si>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</si>
  <si>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</si>
  <si>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</si>
  <si>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</si>
  <si>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</si>
  <si>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</si>
  <si>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</si>
  <si>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</si>
  <si>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</si>
  <si>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</si>
  <si>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</si>
  <si>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</si>
  <si>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</si>
  <si>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</si>
  <si>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</si>
  <si>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</si>
  <si>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</si>
  <si>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</si>
  <si>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</si>
  <si>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</si>
  <si>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</si>
  <si>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</si>
  <si>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</si>
  <si>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</si>
  <si>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</si>
  <si>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</si>
  <si>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</si>
  <si>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</si>
  <si>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</si>
  <si>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</si>
  <si>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</si>
  <si>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</si>
  <si>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</si>
  <si>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</si>
  <si>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</si>
  <si>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</si>
  <si>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</si>
  <si>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</si>
  <si>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</si>
  <si>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</si>
  <si>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</si>
  <si>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</si>
  <si>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</si>
  <si>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</si>
  <si>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</si>
  <si>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</si>
  <si>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</si>
  <si>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</si>
  <si>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</si>
  <si>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</si>
  <si>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</si>
  <si>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</si>
  <si>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</si>
  <si>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</si>
  <si>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</si>
  <si>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</si>
  <si>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</si>
  <si>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</si>
  <si>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</si>
  <si>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</si>
  <si>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</si>
  <si>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</si>
  <si>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</si>
  <si>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</si>
  <si>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</si>
  <si>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</si>
  <si>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</si>
  <si>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</si>
  <si>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</si>
  <si>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</si>
  <si>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</si>
  <si>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</si>
  <si>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</si>
  <si>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</si>
  <si>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</si>
  <si>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</si>
  <si>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</si>
  <si>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</si>
  <si>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</si>
  <si>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</si>
  <si>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</si>
  <si>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</si>
  <si>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</si>
  <si>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</si>
  <si>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</si>
  <si>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</si>
  <si>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</si>
  <si>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</si>
  <si>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</si>
  <si>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</si>
  <si>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</si>
  <si>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</si>
  <si>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</si>
  <si>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</si>
  <si>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</si>
  <si>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</si>
  <si>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</si>
  <si>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</si>
  <si>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</si>
  <si>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</si>
  <si>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</si>
  <si>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</si>
  <si>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</si>
  <si>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</si>
  <si>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</si>
  <si>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</si>
  <si>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</si>
  <si>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</si>
  <si>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</si>
  <si>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</si>
  <si>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</si>
  <si>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</si>
  <si>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</si>
  <si>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</si>
  <si>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</si>
  <si>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</si>
  <si>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</si>
  <si>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</si>
  <si>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</si>
  <si>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</si>
  <si>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</si>
  <si>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</si>
  <si>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</si>
  <si>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</si>
  <si>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</si>
  <si>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</si>
  <si>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</si>
  <si>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</si>
  <si>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</si>
  <si>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</si>
  <si>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</si>
  <si>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</si>
  <si>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</si>
  <si>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</si>
  <si>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</si>
  <si>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</si>
  <si>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</si>
  <si>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</si>
  <si>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</si>
  <si>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</si>
  <si>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</si>
  <si>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</si>
  <si>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</si>
  <si>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</si>
  <si>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</si>
  <si>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</si>
  <si>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</si>
  <si>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</si>
  <si>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</si>
  <si>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</si>
  <si>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</si>
  <si>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</si>
  <si>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</si>
  <si>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</si>
  <si>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</si>
  <si>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</si>
  <si>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</si>
  <si>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</si>
  <si>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</si>
  <si>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</si>
  <si>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</si>
  <si>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</si>
  <si>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</si>
  <si>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</si>
  <si>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</si>
  <si>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</si>
  <si>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</si>
  <si>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</si>
  <si>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</si>
  <si>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</si>
  <si>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</si>
  <si>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</si>
  <si>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</si>
  <si>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</si>
  <si>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</si>
  <si>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</si>
  <si>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</si>
  <si>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</si>
  <si>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</si>
  <si>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</si>
  <si>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</si>
  <si>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</si>
  <si>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</si>
  <si>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</si>
  <si>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</si>
  <si>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</si>
  <si>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</si>
  <si>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</si>
  <si>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</si>
  <si>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</si>
  <si>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</si>
  <si>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</si>
  <si>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</si>
  <si>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</si>
  <si>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</si>
  <si>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</si>
  <si>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</si>
  <si>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</si>
  <si>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</si>
  <si>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</si>
  <si>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</si>
  <si>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</si>
  <si>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</si>
  <si>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</si>
  <si>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</si>
  <si>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</si>
  <si>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</si>
  <si>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</si>
  <si>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</si>
  <si>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</si>
  <si>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</si>
  <si>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</si>
  <si>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</si>
  <si>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</si>
  <si>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</si>
  <si>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</si>
  <si>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</si>
  <si>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</si>
  <si>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</si>
  <si>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</si>
  <si>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</si>
  <si>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</si>
  <si>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</si>
  <si>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</si>
  <si>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</si>
  <si>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</si>
  <si>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</si>
  <si>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</si>
  <si>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</si>
  <si>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</si>
  <si>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</si>
  <si>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</si>
  <si>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</si>
  <si>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</si>
  <si>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</si>
  <si>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</si>
  <si>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</si>
  <si>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</si>
  <si>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</si>
  <si>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</si>
  <si>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</si>
  <si>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</si>
  <si>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</si>
  <si>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</si>
  <si>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</si>
  <si>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</si>
  <si>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</si>
  <si>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</si>
  <si>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</si>
  <si>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</si>
  <si>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</si>
  <si>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</si>
  <si>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</si>
  <si>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</si>
  <si>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</si>
  <si>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</si>
  <si>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</si>
  <si>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</si>
  <si>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</si>
  <si>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</si>
  <si>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</si>
  <si>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</si>
  <si>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</si>
  <si>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</si>
  <si>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</si>
  <si>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</si>
  <si>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</si>
  <si>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</si>
  <si>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</si>
  <si>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</si>
  <si>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</si>
  <si>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</si>
  <si>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</si>
  <si>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</si>
  <si>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</si>
  <si>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</si>
  <si>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</si>
  <si>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</si>
  <si>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</si>
  <si>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</si>
  <si>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</si>
  <si>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</si>
  <si>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</si>
  <si>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</si>
  <si>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</si>
  <si>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</si>
  <si>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</si>
  <si>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</si>
  <si>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</si>
  <si>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</si>
  <si>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</si>
  <si>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</si>
  <si>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</si>
  <si>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</si>
  <si>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</si>
  <si>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</si>
  <si>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</si>
  <si>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</si>
  <si>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</si>
  <si>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</si>
  <si>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</si>
  <si>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</si>
  <si>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</si>
  <si>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</si>
  <si>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</si>
  <si>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</si>
  <si>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</si>
  <si>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</si>
  <si>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</si>
  <si>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</si>
  <si>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</si>
  <si>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</si>
  <si>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</si>
  <si>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</si>
  <si>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</si>
  <si>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</si>
  <si>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</si>
  <si>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</si>
  <si>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</si>
  <si>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</si>
  <si>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</si>
  <si>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</si>
  <si>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</si>
  <si>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</si>
  <si>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</si>
  <si>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</si>
  <si>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</si>
  <si>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</si>
  <si>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</si>
  <si>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</si>
  <si>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</si>
  <si>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</si>
  <si>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</si>
  <si>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</si>
  <si>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</si>
  <si>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</si>
  <si>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</si>
  <si>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</si>
  <si>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</si>
  <si>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</si>
  <si>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</si>
  <si>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</si>
  <si>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</si>
  <si>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</si>
  <si>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</si>
  <si>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</si>
  <si>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</si>
  <si>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</si>
  <si>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</si>
  <si>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</si>
  <si>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</si>
  <si>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</si>
  <si>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</si>
  <si>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</si>
  <si>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</si>
  <si>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</si>
  <si>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</si>
  <si>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</si>
  <si>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</si>
  <si>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</si>
  <si>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</si>
  <si>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</si>
  <si>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</si>
  <si>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</si>
  <si>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</si>
  <si>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</si>
  <si>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</si>
  <si>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</si>
  <si>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</si>
  <si>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</si>
  <si>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</si>
  <si>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</si>
  <si>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</si>
  <si>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</si>
  <si>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</si>
  <si>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</si>
  <si>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</si>
  <si>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</si>
  <si>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</si>
  <si>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</si>
  <si>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</si>
  <si>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</si>
  <si>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</si>
  <si>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</si>
  <si>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</si>
  <si>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</si>
  <si>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</si>
  <si>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</si>
  <si>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</si>
  <si>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</si>
  <si>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</si>
  <si>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</si>
  <si>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</si>
  <si>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</si>
  <si>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</si>
  <si>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</si>
  <si>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</si>
  <si>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</si>
  <si>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</si>
  <si>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</si>
  <si>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</si>
  <si>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</si>
  <si>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</si>
  <si>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</si>
  <si>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</si>
  <si>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</si>
  <si>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</si>
  <si>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</si>
  <si>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</si>
  <si>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</si>
  <si>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</si>
  <si>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</si>
  <si>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</si>
  <si>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</si>
  <si>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</si>
  <si>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</si>
  <si>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</si>
  <si>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</si>
  <si>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</si>
  <si>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</si>
  <si>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</si>
  <si>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</si>
  <si>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</si>
  <si>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</si>
  <si>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</si>
  <si>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</si>
  <si>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</si>
  <si>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</si>
  <si>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</si>
  <si>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</si>
  <si>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</si>
  <si>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</si>
  <si>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</si>
  <si>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</si>
  <si>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</si>
  <si>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</si>
  <si>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</si>
  <si>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</si>
  <si>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</si>
  <si>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</si>
  <si>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</si>
  <si>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</si>
  <si>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</si>
  <si>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</si>
  <si>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</si>
  <si>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</si>
  <si>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</si>
  <si>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</si>
  <si>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</si>
  <si>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</si>
  <si>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</si>
  <si>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</si>
  <si>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</si>
  <si>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</si>
  <si>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</si>
  <si>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</si>
  <si>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</si>
  <si>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</si>
  <si>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</si>
  <si>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</si>
  <si>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</si>
  <si>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</si>
  <si>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</si>
  <si>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</si>
  <si>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</si>
  <si>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</si>
  <si>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</si>
  <si>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</si>
  <si>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</si>
  <si>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</si>
  <si>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</si>
  <si>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</si>
  <si>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</si>
  <si>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</si>
  <si>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</si>
  <si>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</si>
  <si>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</si>
  <si>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</si>
  <si>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</si>
  <si>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</si>
  <si>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</si>
  <si>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</si>
  <si>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</si>
  <si>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</si>
  <si>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</si>
  <si>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</si>
  <si>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</si>
  <si>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</si>
  <si>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</si>
  <si>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</si>
  <si>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</si>
  <si>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</si>
  <si>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</si>
  <si>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</si>
  <si>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</si>
  <si>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</si>
  <si>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</si>
  <si>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</si>
  <si>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</si>
  <si>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</si>
  <si>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</si>
  <si>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</si>
  <si>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</si>
  <si>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</si>
  <si>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</si>
  <si>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</si>
  <si>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</si>
  <si>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</si>
  <si>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</si>
  <si>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</si>
  <si>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</si>
  <si>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</si>
  <si>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</si>
  <si>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</si>
  <si>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</si>
  <si>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</si>
  <si>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</si>
  <si>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</si>
  <si>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</si>
  <si>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</si>
  <si>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</si>
  <si>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</si>
  <si>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</si>
  <si>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</si>
  <si>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</si>
  <si>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</si>
  <si>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</si>
  <si>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</si>
  <si>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</si>
  <si>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</si>
  <si>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</si>
  <si>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</si>
  <si>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</si>
  <si>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</si>
  <si>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</si>
  <si>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</si>
  <si>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</si>
  <si>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</si>
  <si>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</si>
  <si>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</si>
  <si>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</si>
  <si>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</si>
  <si>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</si>
  <si>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</si>
  <si>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</si>
  <si>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</si>
  <si>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</si>
  <si>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</si>
  <si>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</si>
  <si>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</si>
  <si>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</si>
  <si>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</si>
  <si>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</si>
  <si>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</si>
  <si>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</si>
  <si>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</si>
  <si>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</si>
  <si>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</si>
  <si>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</si>
  <si>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</si>
  <si>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</si>
  <si>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</si>
  <si>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</si>
  <si>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</si>
  <si>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</si>
  <si>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</si>
  <si>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</si>
  <si>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</si>
  <si>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</si>
  <si>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</si>
  <si>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</si>
  <si>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</si>
  <si>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</si>
  <si>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</si>
  <si>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</si>
  <si>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</si>
  <si>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</si>
  <si>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</si>
  <si>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</si>
  <si>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</si>
  <si>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</si>
  <si>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</si>
  <si>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</si>
  <si>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</si>
  <si>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</si>
  <si>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</si>
  <si>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</si>
  <si>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</si>
  <si>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</si>
  <si>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</si>
  <si>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</si>
  <si>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</si>
  <si>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</si>
  <si>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</si>
  <si>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</si>
  <si>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</si>
  <si>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</si>
  <si>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</si>
  <si>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</si>
  <si>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</si>
  <si>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</si>
  <si>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</si>
  <si>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</si>
  <si>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</si>
  <si>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</si>
  <si>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</si>
  <si>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</si>
  <si>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</si>
  <si>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</si>
  <si>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</si>
  <si>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</si>
  <si>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</si>
  <si>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</si>
  <si>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</si>
  <si>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</si>
  <si>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</si>
  <si>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</si>
  <si>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</si>
  <si>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</si>
  <si>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</si>
  <si>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</si>
  <si>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</si>
  <si>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</si>
  <si>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</si>
  <si>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</si>
  <si>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</si>
  <si>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</si>
  <si>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</si>
  <si>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</si>
  <si>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</si>
  <si>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</si>
  <si>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</si>
  <si>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</si>
  <si>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</si>
  <si>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</si>
  <si>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</si>
  <si>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</si>
  <si>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</si>
  <si>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</si>
  <si>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</si>
  <si>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</si>
  <si>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</si>
  <si>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</si>
  <si>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</si>
  <si>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</si>
  <si>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</si>
  <si>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</si>
  <si>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</si>
  <si>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</si>
  <si>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</si>
  <si>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</si>
  <si>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</si>
  <si>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</si>
  <si>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</si>
  <si>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</si>
  <si>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</si>
  <si>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</si>
  <si>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</si>
  <si>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</si>
  <si>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</si>
  <si>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</si>
  <si>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</si>
  <si>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</si>
  <si>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</si>
  <si>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</si>
  <si>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</si>
  <si>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</si>
  <si>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</si>
  <si>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</si>
  <si>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</si>
  <si>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</si>
  <si>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</si>
  <si>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</si>
  <si>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</si>
  <si>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</si>
  <si>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</si>
  <si>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</si>
  <si>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</si>
  <si>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</si>
  <si>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</si>
  <si>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</si>
  <si>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</si>
  <si>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</si>
  <si>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</si>
  <si>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</si>
  <si>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</si>
  <si>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</si>
  <si>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</si>
  <si>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</si>
  <si>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</si>
  <si>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</si>
  <si>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</si>
  <si>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</si>
  <si>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</si>
  <si>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</si>
  <si>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</si>
  <si>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</si>
  <si>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</si>
  <si>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</si>
  <si>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</si>
  <si>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</si>
  <si>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</si>
  <si>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</si>
  <si>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</si>
  <si>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</si>
  <si>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</si>
  <si>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</si>
  <si>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</si>
  <si>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</si>
  <si>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</si>
  <si>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</si>
  <si>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</si>
  <si>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</si>
  <si>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</si>
  <si>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</si>
  <si>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</si>
  <si>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</si>
  <si>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</si>
  <si>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</si>
  <si>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</si>
  <si>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</si>
  <si>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</si>
  <si>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</si>
  <si>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</si>
  <si>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</si>
  <si>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</si>
  <si>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</si>
  <si>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</si>
  <si>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</si>
  <si>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</si>
  <si>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</si>
  <si>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</si>
  <si>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</si>
  <si>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</si>
  <si>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</si>
  <si>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</si>
  <si>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</si>
  <si>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</si>
  <si>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</si>
  <si>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</si>
  <si>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</si>
  <si>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</si>
  <si>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</si>
  <si>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</si>
  <si>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</si>
  <si>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</si>
  <si>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</si>
  <si>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</si>
  <si>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</si>
  <si>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</si>
  <si>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</si>
  <si>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</si>
  <si>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</si>
  <si>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</si>
  <si>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</si>
  <si>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</si>
  <si>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</si>
  <si>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</si>
  <si>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</si>
  <si>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</si>
  <si>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</si>
  <si>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</si>
  <si>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</si>
  <si>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</si>
  <si>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</si>
  <si>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</si>
  <si>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</si>
  <si>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</si>
  <si>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</si>
  <si>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</si>
  <si>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</si>
  <si>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</si>
  <si>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</si>
  <si>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</si>
  <si>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</si>
  <si>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</si>
  <si>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</si>
  <si>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</si>
  <si>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</si>
  <si>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</si>
  <si>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</si>
  <si>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</si>
  <si>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</si>
  <si>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</si>
  <si>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</si>
  <si>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</si>
  <si>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</si>
  <si>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</si>
  <si>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</si>
  <si>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</si>
  <si>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</si>
  <si>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</si>
  <si>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</si>
  <si>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</si>
  <si>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</si>
  <si>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</si>
  <si>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</si>
  <si>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</si>
  <si>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</si>
  <si>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</si>
  <si>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</si>
  <si>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</si>
  <si>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</si>
  <si>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</si>
  <si>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</si>
  <si>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</si>
  <si>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</si>
  <si>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</si>
  <si>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</si>
  <si>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</si>
  <si>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</si>
  <si>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</si>
  <si>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</si>
  <si>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</si>
  <si>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</si>
  <si>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</si>
  <si>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</si>
  <si>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</si>
  <si>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</si>
  <si>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</si>
  <si>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</si>
  <si>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</si>
  <si>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</si>
  <si>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</si>
  <si>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</si>
  <si>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</si>
  <si>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</si>
  <si>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</si>
  <si>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</si>
  <si>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</si>
  <si>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</si>
  <si>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</si>
  <si>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</si>
  <si>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</si>
  <si>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</si>
  <si>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</si>
  <si>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</si>
  <si>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</si>
  <si>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</si>
  <si>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</si>
  <si>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</si>
  <si>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</si>
  <si>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</si>
  <si>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</si>
  <si>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</si>
  <si>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</si>
  <si>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</si>
  <si>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</si>
  <si>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</si>
  <si>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</si>
  <si>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</si>
  <si>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</si>
  <si>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</si>
  <si>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</si>
  <si>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</si>
  <si>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</si>
  <si>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</si>
  <si>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</si>
  <si>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</si>
  <si>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</si>
  <si>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</si>
  <si>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</si>
  <si>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</si>
  <si>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</si>
  <si>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</si>
  <si>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</si>
  <si>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</si>
  <si>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</si>
  <si>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</si>
  <si>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</si>
  <si>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</si>
  <si>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</si>
  <si>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</si>
  <si>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</si>
  <si>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</si>
  <si>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</si>
  <si>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</si>
  <si>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</si>
  <si>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</si>
  <si>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</si>
  <si>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</si>
  <si>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</si>
  <si>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</si>
  <si>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</si>
  <si>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</si>
  <si>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</si>
  <si>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</si>
  <si>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</si>
  <si>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</si>
  <si>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</si>
  <si>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</si>
  <si>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</si>
  <si>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</si>
  <si>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</si>
  <si>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</si>
  <si>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</si>
  <si>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</si>
  <si>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</si>
  <si>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</si>
  <si>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</si>
  <si>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</si>
  <si>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</si>
  <si>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</si>
  <si>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</si>
  <si>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</si>
  <si>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</si>
  <si>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</si>
  <si>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</si>
  <si>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</si>
  <si>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</si>
  <si>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</si>
  <si>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</si>
  <si>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</si>
  <si>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</si>
  <si>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</si>
  <si>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</si>
  <si>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</si>
  <si>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</si>
  <si>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</si>
  <si>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</si>
  <si>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</si>
  <si>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</si>
  <si>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</si>
  <si>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</si>
  <si>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</si>
  <si>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</si>
  <si>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</si>
  <si>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</si>
  <si>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</si>
  <si>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</si>
  <si>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</si>
  <si>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</si>
  <si>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</si>
  <si>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</si>
  <si>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</si>
  <si>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</si>
  <si>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</si>
  <si>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</si>
  <si>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</si>
  <si>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</si>
  <si>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</si>
  <si>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</si>
  <si>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</si>
  <si>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</si>
  <si>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</si>
  <si>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</si>
  <si>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</si>
  <si>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</si>
  <si>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</si>
  <si>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</si>
  <si>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</si>
  <si>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</si>
  <si>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</si>
  <si>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</si>
  <si>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</si>
  <si>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</si>
  <si>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</si>
  <si>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</si>
  <si>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</si>
  <si>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</si>
  <si>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</si>
  <si>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</si>
  <si>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</si>
  <si>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</si>
  <si>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</si>
  <si>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</si>
  <si>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</si>
  <si>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</si>
  <si>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</si>
  <si>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</si>
  <si>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</si>
  <si>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</si>
  <si>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</si>
  <si>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</si>
  <si>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</si>
  <si>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</si>
  <si>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</si>
  <si>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</si>
  <si>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</si>
  <si>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</si>
  <si>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</si>
  <si>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</si>
  <si>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</si>
  <si>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</si>
  <si>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</si>
  <si>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</si>
  <si>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</si>
  <si>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</si>
  <si>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</si>
  <si>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</si>
  <si>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</si>
  <si>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</si>
  <si>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</si>
  <si>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</si>
  <si>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</si>
  <si>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</si>
  <si>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</si>
  <si>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</si>
  <si>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</si>
  <si>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</si>
  <si>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</si>
  <si>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</si>
  <si>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</si>
  <si>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</si>
  <si>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</si>
  <si>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</si>
  <si>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</si>
  <si>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</si>
  <si>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</si>
  <si>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</si>
  <si>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</si>
  <si>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</si>
  <si>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</si>
  <si>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</si>
  <si>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</si>
  <si>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</si>
  <si>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</si>
  <si>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</si>
  <si>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</si>
  <si>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</si>
  <si>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</si>
  <si>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</si>
  <si>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</si>
  <si>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</si>
  <si>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</si>
  <si>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</si>
  <si>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</si>
  <si>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</si>
  <si>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</si>
  <si>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</si>
  <si>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</si>
  <si>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</si>
  <si>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</si>
  <si>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</si>
  <si>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</si>
  <si>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</si>
  <si>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</si>
  <si>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</si>
  <si>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</si>
  <si>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</si>
  <si>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</si>
  <si>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</si>
  <si>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</si>
  <si>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</si>
  <si>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</si>
  <si>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</si>
  <si>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</si>
  <si>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</si>
  <si>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</si>
  <si>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</si>
  <si>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</si>
  <si>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</si>
  <si>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</si>
  <si>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</si>
  <si>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</si>
  <si>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</si>
  <si>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</si>
  <si>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</si>
  <si>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</si>
  <si>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</si>
  <si>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</si>
  <si>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</si>
  <si>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</si>
  <si>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</si>
  <si>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</si>
  <si>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</si>
  <si>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</si>
  <si>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</si>
  <si>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</si>
  <si>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</si>
  <si>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</si>
  <si>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</si>
  <si>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</si>
  <si>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</si>
  <si>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</si>
  <si>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</si>
  <si>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</si>
  <si>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</si>
  <si>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</si>
  <si>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</si>
  <si>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</si>
  <si>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</si>
  <si>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</si>
  <si>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</si>
  <si>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</si>
  <si>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</si>
  <si>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</si>
  <si>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</si>
  <si>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</si>
  <si>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</si>
  <si>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</si>
  <si>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</si>
  <si>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</si>
  <si>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</si>
  <si>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</si>
  <si>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</si>
  <si>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</si>
  <si>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</si>
  <si>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</si>
  <si>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</si>
  <si>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</si>
  <si>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</si>
  <si>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</si>
  <si>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</si>
  <si>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</si>
  <si>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</si>
  <si>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</si>
  <si>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</si>
  <si>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</si>
  <si>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</si>
  <si>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</si>
  <si>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</si>
  <si>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</si>
  <si>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</si>
  <si>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</si>
  <si>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</si>
  <si>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</si>
  <si>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</si>
  <si>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</si>
  <si>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</si>
  <si>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</si>
  <si>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</si>
  <si>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</si>
  <si>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</si>
  <si>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</si>
  <si>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</si>
  <si>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</si>
  <si>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</si>
  <si>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</si>
  <si>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</si>
  <si>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</si>
  <si>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</si>
  <si>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</si>
  <si>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</si>
  <si>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</si>
  <si>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</si>
  <si>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</si>
  <si>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</si>
  <si>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</si>
  <si>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</si>
  <si>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</si>
  <si>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</si>
  <si>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</si>
  <si>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</si>
  <si>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</si>
  <si>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</si>
  <si>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</si>
  <si>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</si>
  <si>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</si>
  <si>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</si>
  <si>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</si>
  <si>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</si>
  <si>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</si>
  <si>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</si>
  <si>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</si>
  <si>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</si>
  <si>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</si>
  <si>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</si>
  <si>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</si>
  <si>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</si>
  <si>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</si>
  <si>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</si>
  <si>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</si>
  <si>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</si>
  <si>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</si>
  <si>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</si>
  <si>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</si>
  <si>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</si>
  <si>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</si>
  <si>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</si>
  <si>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</si>
  <si>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</si>
  <si>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</si>
  <si>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</si>
  <si>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</si>
  <si>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</si>
  <si>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</si>
  <si>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</si>
  <si>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</si>
  <si>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</si>
  <si>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</si>
  <si>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</si>
  <si>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</si>
  <si>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</si>
  <si>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</si>
  <si>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</si>
  <si>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</si>
  <si>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</si>
  <si>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</si>
  <si>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</si>
  <si>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</si>
  <si>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</si>
  <si>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</si>
  <si>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</si>
  <si>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</si>
  <si>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</si>
  <si>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</si>
  <si>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</si>
  <si>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</si>
  <si>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</si>
  <si>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</si>
  <si>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</si>
  <si>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</si>
  <si>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</si>
  <si>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</si>
  <si>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</si>
  <si>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</si>
  <si>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</si>
  <si>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</si>
  <si>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</si>
  <si>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</si>
  <si>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</si>
  <si>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</si>
  <si>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</si>
  <si>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</si>
  <si>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</si>
  <si>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</si>
  <si>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</si>
  <si>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</si>
  <si>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</si>
  <si>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</si>
  <si>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</si>
  <si>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</si>
  <si>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</si>
  <si>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</si>
  <si>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</si>
  <si>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</si>
  <si>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</si>
  <si>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</si>
  <si>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</si>
  <si>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</si>
  <si>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</si>
  <si>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</si>
  <si>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</si>
  <si>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</si>
  <si>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</si>
  <si>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</si>
  <si>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</si>
  <si>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</si>
  <si>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</si>
  <si>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</si>
  <si>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</si>
  <si>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</si>
  <si>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</si>
  <si>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</si>
  <si>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</si>
  <si>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</si>
  <si>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</si>
  <si>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</si>
  <si>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</si>
  <si>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</si>
  <si>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</si>
  <si>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</si>
  <si>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</si>
  <si>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</si>
  <si>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</si>
  <si>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</si>
  <si>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</si>
  <si>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</si>
  <si>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</si>
  <si>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</si>
  <si>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</si>
  <si>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</si>
  <si>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</si>
  <si>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</si>
  <si>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</si>
  <si>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</si>
  <si>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</si>
  <si>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</si>
  <si>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</si>
  <si>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</si>
  <si>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</si>
  <si>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</si>
  <si>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</si>
  <si>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</si>
  <si>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</si>
  <si>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</si>
  <si>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</si>
  <si>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</si>
  <si>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</si>
  <si>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</si>
  <si>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</si>
  <si>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</si>
  <si>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</si>
  <si>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</si>
  <si>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</si>
  <si>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</si>
  <si>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</si>
  <si>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</si>
  <si>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</si>
  <si>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</si>
  <si>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</si>
  <si>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</si>
  <si>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</si>
  <si>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</si>
  <si>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</si>
  <si>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</si>
  <si>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</si>
  <si>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</si>
  <si>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</si>
  <si>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</si>
  <si>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</si>
  <si>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</si>
  <si>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</si>
  <si>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</si>
  <si>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</si>
  <si>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</si>
  <si>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</si>
  <si>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</si>
  <si>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</si>
  <si>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</si>
  <si>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</si>
  <si>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</si>
  <si>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</si>
  <si>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</si>
  <si>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</si>
  <si>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</si>
  <si>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</si>
  <si>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</si>
  <si>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</si>
  <si>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</si>
  <si>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</si>
  <si>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</si>
  <si>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</si>
  <si>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</si>
  <si>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</si>
  <si>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</si>
  <si>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</si>
  <si>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</si>
  <si>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</si>
  <si>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</si>
  <si>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</si>
  <si>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</si>
  <si>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</si>
  <si>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</si>
  <si>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</si>
  <si>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</si>
  <si>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</si>
  <si>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</si>
  <si>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</si>
  <si>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</si>
  <si>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</si>
  <si>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</si>
  <si>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</si>
  <si>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</si>
  <si>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</si>
  <si>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</si>
  <si>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</si>
  <si>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</si>
  <si>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</si>
  <si>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</si>
  <si>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</si>
  <si>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</si>
  <si>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</si>
  <si>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</si>
  <si>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</si>
  <si>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</si>
  <si>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</si>
  <si>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</si>
  <si>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</si>
  <si>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</si>
  <si>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</si>
  <si>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</si>
  <si>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</si>
  <si>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</si>
  <si>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</si>
  <si>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</si>
  <si>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</si>
  <si>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</si>
  <si>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</si>
  <si>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</si>
  <si>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</si>
  <si>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</si>
  <si>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</si>
  <si>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</si>
  <si>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</si>
  <si>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</si>
  <si>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</si>
  <si>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</si>
  <si>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</si>
  <si>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</si>
  <si>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</si>
  <si>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</si>
  <si>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</si>
  <si>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</si>
  <si>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</si>
  <si>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</si>
  <si>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</si>
  <si>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</si>
  <si>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</si>
  <si>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</si>
  <si>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</si>
  <si>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</si>
  <si>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</si>
  <si>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</si>
  <si>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</si>
  <si>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</si>
  <si>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</si>
  <si>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</si>
  <si>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</si>
  <si>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</si>
  <si>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</si>
  <si>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</si>
  <si>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</si>
  <si>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</si>
  <si>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</si>
  <si>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</si>
  <si>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</si>
  <si>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</si>
  <si>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</si>
  <si>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</si>
  <si>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</si>
  <si>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</si>
  <si>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</si>
  <si>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</si>
  <si>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</si>
  <si>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</si>
  <si>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</si>
  <si>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</si>
  <si>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</si>
  <si>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</si>
  <si>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</si>
  <si>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</si>
  <si>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</si>
  <si>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</si>
  <si>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</si>
  <si>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</si>
  <si>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</si>
  <si>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</si>
  <si>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</si>
  <si>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</si>
  <si>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</si>
  <si>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</si>
  <si>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</si>
  <si>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</si>
  <si>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</si>
  <si>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</si>
  <si>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</si>
  <si>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</si>
  <si>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</si>
  <si>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</si>
  <si>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</si>
  <si>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</si>
  <si>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</si>
  <si>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</si>
  <si>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</si>
  <si>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</si>
  <si>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</si>
  <si>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</si>
  <si>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</si>
  <si>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</si>
  <si>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</si>
  <si>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</si>
  <si>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</si>
  <si>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</si>
  <si>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</si>
  <si>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</si>
  <si>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</si>
  <si>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</si>
  <si>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</si>
  <si>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</si>
  <si>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</si>
  <si>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</si>
  <si>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</si>
  <si>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</si>
  <si>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</si>
  <si>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</si>
  <si>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</si>
  <si>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</si>
  <si>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</si>
  <si>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</si>
  <si>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</si>
  <si>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</si>
  <si>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</si>
  <si>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</si>
  <si>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</si>
  <si>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</si>
  <si>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</si>
  <si>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</si>
  <si>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</si>
  <si>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</si>
  <si>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</si>
  <si>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</si>
  <si>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</si>
  <si>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</si>
  <si>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</si>
  <si>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</si>
  <si>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</si>
  <si>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</si>
  <si>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</si>
  <si>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</si>
  <si>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</si>
  <si>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</si>
  <si>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</si>
  <si>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</si>
  <si>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</si>
  <si>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</si>
  <si>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</si>
  <si>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</si>
  <si>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</si>
  <si>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</si>
  <si>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</si>
  <si>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</si>
  <si>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</si>
  <si>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</si>
  <si>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</si>
  <si>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</si>
  <si>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</si>
  <si>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</si>
  <si>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</si>
  <si>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</si>
  <si>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</si>
  <si>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</si>
  <si>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</si>
  <si>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</si>
  <si>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</si>
  <si>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</si>
  <si>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</si>
  <si>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</si>
  <si>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</si>
  <si>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</si>
  <si>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</si>
  <si>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</si>
  <si>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</si>
  <si>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</si>
  <si>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</si>
  <si>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</si>
  <si>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</si>
  <si>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</si>
  <si>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</si>
  <si>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</si>
  <si>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</si>
  <si>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</si>
  <si>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</si>
  <si>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</si>
  <si>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</si>
  <si>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</si>
  <si>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</si>
  <si>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</si>
  <si>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</si>
  <si>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</si>
  <si>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</si>
  <si>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</si>
  <si>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</si>
  <si>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</si>
  <si>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</si>
  <si>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</si>
  <si>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</si>
  <si>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</si>
  <si>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</si>
  <si>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</si>
  <si>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</si>
  <si>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</si>
  <si>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</si>
  <si>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</si>
  <si>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</si>
  <si>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</si>
  <si>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</si>
  <si>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</si>
  <si>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</si>
  <si>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</si>
  <si>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</si>
  <si>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</si>
  <si>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</si>
  <si>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</si>
  <si>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</si>
  <si>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</si>
  <si>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</si>
  <si>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</si>
  <si>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</si>
  <si>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</si>
  <si>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</si>
  <si>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</si>
  <si>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</si>
  <si>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</si>
  <si>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</si>
  <si>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</si>
  <si>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</si>
  <si>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</si>
  <si>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</si>
  <si>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</si>
  <si>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</si>
  <si>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</si>
  <si>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</si>
  <si>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</si>
  <si>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</si>
  <si>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</si>
  <si>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</si>
  <si>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</si>
  <si>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</si>
  <si>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</si>
  <si>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</si>
  <si>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</si>
  <si>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</si>
  <si>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</si>
  <si>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</si>
  <si>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</si>
  <si>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</si>
  <si>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</si>
  <si>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</si>
  <si>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</si>
  <si>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</si>
  <si>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</si>
  <si>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</si>
  <si>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</si>
  <si>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</si>
  <si>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</si>
  <si>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</si>
  <si>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</si>
  <si>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</si>
  <si>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</si>
  <si>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</si>
  <si>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</si>
  <si>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</si>
  <si>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</si>
  <si>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</si>
  <si>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</si>
  <si>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</si>
  <si>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</si>
  <si>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</si>
  <si>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</si>
  <si>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</si>
  <si>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</si>
  <si>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</si>
  <si>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</si>
  <si>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</si>
  <si>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</si>
  <si>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</si>
  <si>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</si>
  <si>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</si>
  <si>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</si>
  <si>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</si>
  <si>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</si>
  <si>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</si>
  <si>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</si>
  <si>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</si>
  <si>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</si>
  <si>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</si>
  <si>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</si>
  <si>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</si>
  <si>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</si>
  <si>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</si>
  <si>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</si>
  <si>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</si>
  <si>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</si>
  <si>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</si>
  <si>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</si>
  <si>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</si>
  <si>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</si>
  <si>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</si>
  <si>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</si>
  <si>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</si>
  <si>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</si>
  <si>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</si>
  <si>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</si>
  <si>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</si>
  <si>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</si>
  <si>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</si>
  <si>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</si>
  <si>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</si>
  <si>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</si>
  <si>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</si>
  <si>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</si>
  <si>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</si>
  <si>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</si>
  <si>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</si>
  <si>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</si>
  <si>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</si>
  <si>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</si>
  <si>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</si>
  <si>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</si>
  <si>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</si>
  <si>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</si>
  <si>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</si>
  <si>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</si>
  <si>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</si>
  <si>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</si>
  <si>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</si>
  <si>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</si>
  <si>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</si>
  <si>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</si>
  <si>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</si>
  <si>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</si>
  <si>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</si>
  <si>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</si>
  <si>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</si>
  <si>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</si>
  <si>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</si>
  <si>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</si>
  <si>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</si>
  <si>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</si>
  <si>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</si>
  <si>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</si>
  <si>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</si>
  <si>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</si>
  <si>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</si>
  <si>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</si>
  <si>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</si>
  <si>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</si>
  <si>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</si>
  <si>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</si>
  <si>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</si>
  <si>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</si>
  <si>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</si>
  <si>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</si>
  <si>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</si>
  <si>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</si>
  <si>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</si>
  <si>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</si>
  <si>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</si>
  <si>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</si>
  <si>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</si>
  <si>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</si>
  <si>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</si>
  <si>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</si>
  <si>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</si>
  <si>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</si>
  <si>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</si>
  <si>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</si>
  <si>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</si>
  <si>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</si>
  <si>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</si>
  <si>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</si>
  <si>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</si>
  <si>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</si>
  <si>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</si>
  <si>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</si>
  <si>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</si>
  <si>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</si>
  <si>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</si>
  <si>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</si>
  <si>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</si>
  <si>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</si>
  <si>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</si>
  <si>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</si>
  <si>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</si>
  <si>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</si>
  <si>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</si>
  <si>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</si>
  <si>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</si>
  <si>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</si>
  <si>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</si>
  <si>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</si>
  <si>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</si>
  <si>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</si>
  <si>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</si>
  <si>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</si>
  <si>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</si>
  <si>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</si>
  <si>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</si>
  <si>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</si>
  <si>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</si>
  <si>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</si>
  <si>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</si>
  <si>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</si>
  <si>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</si>
  <si>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</si>
  <si>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</si>
  <si>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</si>
  <si>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</si>
  <si>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</si>
  <si>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</si>
  <si>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</si>
  <si>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</si>
  <si>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</si>
  <si>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</si>
  <si>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</si>
  <si>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</si>
  <si>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</si>
  <si>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</si>
  <si>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</si>
  <si>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</si>
  <si>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</si>
  <si>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</si>
  <si>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</si>
  <si>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</si>
  <si>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</si>
  <si>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</si>
  <si>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</si>
  <si>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</si>
  <si>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</si>
  <si>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</si>
  <si>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</si>
  <si>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</si>
  <si>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</si>
  <si>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</si>
  <si>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</si>
  <si>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</si>
  <si>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</si>
  <si>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</si>
  <si>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</si>
  <si>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</si>
  <si>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</si>
  <si>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</si>
  <si>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</si>
  <si>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</si>
  <si>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</si>
  <si>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</si>
  <si>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</si>
  <si>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</si>
  <si>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</si>
  <si>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</si>
  <si>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</si>
  <si>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</si>
  <si>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</si>
  <si>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</si>
  <si>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</si>
  <si>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</si>
  <si>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</si>
  <si>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</si>
  <si>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</si>
  <si>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</si>
  <si>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</si>
  <si>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</si>
  <si>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</si>
  <si>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</si>
  <si>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</si>
  <si>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</si>
  <si>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</si>
  <si>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</si>
  <si>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</si>
  <si>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</si>
  <si>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</si>
  <si>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</si>
  <si>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</si>
  <si>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</si>
  <si>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</si>
  <si>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</si>
  <si>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</si>
  <si>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</si>
  <si>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</si>
  <si>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</si>
  <si>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</si>
  <si>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</si>
  <si>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</si>
  <si>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</si>
  <si>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</si>
  <si>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</si>
  <si>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</si>
  <si>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</si>
  <si>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</si>
  <si>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</si>
  <si>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</si>
  <si>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</si>
  <si>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</si>
  <si>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</si>
  <si>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</si>
  <si>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</si>
  <si>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</si>
  <si>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</si>
  <si>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</si>
  <si>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</si>
  <si>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</si>
  <si>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</si>
  <si>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</si>
  <si>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</si>
  <si>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</si>
  <si>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</si>
  <si>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</si>
  <si>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</si>
  <si>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</si>
  <si>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</si>
  <si>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</si>
  <si>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</si>
  <si>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</si>
  <si>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</si>
  <si>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</si>
  <si>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</si>
  <si>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</si>
  <si>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</si>
  <si>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</si>
  <si>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</si>
  <si>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</si>
  <si>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</si>
  <si>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</si>
  <si>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</si>
  <si>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</si>
  <si>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</si>
  <si>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</si>
  <si>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</si>
  <si>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</si>
  <si>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</si>
  <si>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</si>
  <si>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</si>
  <si>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</si>
  <si>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</si>
  <si>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</si>
  <si>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</si>
  <si>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</si>
  <si>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</si>
  <si>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</si>
  <si>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</si>
  <si>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</si>
  <si>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</si>
  <si>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</si>
  <si>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</si>
  <si>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</si>
  <si>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</si>
  <si>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</si>
  <si>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</si>
  <si>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</si>
  <si>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</si>
  <si>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</si>
  <si>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</si>
  <si>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</si>
  <si>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</si>
  <si>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</si>
  <si>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</si>
  <si>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</si>
  <si>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</si>
  <si>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</si>
  <si>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</si>
  <si>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</si>
  <si>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</si>
  <si>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</si>
  <si>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</si>
  <si>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</si>
  <si>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</si>
  <si>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</si>
  <si>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</si>
  <si>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</si>
  <si>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</si>
  <si>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</si>
  <si>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</si>
  <si>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</si>
  <si>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</si>
  <si>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</si>
  <si>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</si>
  <si>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</si>
  <si>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</si>
  <si>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</si>
  <si>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</si>
  <si>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</si>
  <si>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</si>
  <si>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</si>
  <si>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</si>
  <si>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</si>
  <si>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</si>
  <si>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</si>
  <si>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</si>
  <si>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</si>
  <si>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</si>
  <si>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</si>
  <si>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</si>
  <si>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</si>
  <si>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</si>
  <si>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</si>
  <si>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</si>
  <si>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</si>
  <si>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</si>
  <si>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</si>
  <si>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</si>
  <si>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</si>
  <si>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</si>
  <si>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</si>
  <si>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</si>
  <si>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</si>
  <si>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</si>
  <si>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</si>
  <si>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</si>
  <si>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</si>
  <si>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</si>
  <si>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</si>
  <si>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</si>
  <si>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</si>
  <si>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</si>
  <si>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</si>
  <si>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</si>
  <si>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</si>
  <si>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</si>
  <si>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</si>
  <si>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</si>
  <si>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</si>
  <si>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</si>
  <si>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</si>
  <si>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</si>
  <si>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</si>
  <si>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</si>
  <si>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</si>
  <si>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</si>
  <si>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</si>
  <si>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</si>
  <si>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</si>
  <si>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</si>
  <si>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</si>
  <si>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</si>
  <si>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</si>
  <si>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</si>
  <si>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</si>
  <si>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</si>
  <si>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</si>
  <si>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</si>
  <si>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</si>
  <si>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</si>
  <si>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</si>
  <si>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</si>
  <si>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</si>
  <si>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</si>
  <si>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</si>
  <si>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</si>
  <si>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</si>
  <si>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</si>
  <si>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</si>
  <si>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</si>
  <si>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</si>
  <si>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</si>
  <si>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</si>
  <si>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</si>
  <si>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</si>
  <si>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</si>
  <si>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</si>
  <si>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</si>
  <si>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</si>
  <si>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</si>
  <si>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</si>
  <si>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</si>
  <si>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</si>
  <si>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</si>
  <si>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</si>
  <si>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</si>
  <si>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</si>
  <si>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</si>
  <si>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</si>
  <si>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</si>
  <si>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</si>
  <si>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</si>
  <si>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</si>
  <si>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</si>
  <si>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</si>
  <si>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</si>
  <si>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</si>
  <si>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</si>
  <si>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</si>
  <si>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</si>
  <si>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</si>
  <si>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</si>
  <si>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</si>
  <si>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</si>
  <si>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</si>
  <si>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</si>
  <si>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</si>
  <si>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</si>
  <si>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</si>
  <si>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</si>
  <si>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</si>
  <si>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</si>
  <si>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</si>
  <si>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</si>
  <si>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</si>
  <si>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</si>
  <si>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</si>
  <si>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</si>
  <si>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</si>
  <si>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</si>
  <si>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</si>
  <si>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</si>
  <si>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</si>
  <si>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</si>
  <si>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</si>
  <si>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</si>
  <si>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</si>
  <si>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</si>
  <si>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</si>
  <si>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</si>
  <si>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</si>
  <si>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</si>
  <si>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</si>
  <si>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</si>
  <si>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</si>
  <si>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</si>
  <si>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</si>
  <si>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</si>
  <si>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</si>
  <si>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</si>
  <si>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</si>
  <si>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</si>
  <si>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</si>
  <si>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</si>
  <si>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</si>
  <si>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</si>
  <si>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</si>
  <si>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</si>
  <si>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</si>
  <si>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</si>
  <si>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</si>
  <si>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</si>
  <si>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</si>
  <si>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</si>
  <si>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</si>
  <si>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</si>
  <si>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</si>
  <si>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</si>
  <si>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</si>
  <si>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</si>
  <si>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</si>
  <si>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</si>
  <si>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</si>
  <si>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</si>
  <si>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</si>
  <si>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</si>
  <si>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</si>
  <si>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</si>
  <si>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</si>
  <si>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</si>
  <si>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</si>
  <si>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</si>
  <si>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</si>
  <si>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</si>
  <si>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</si>
  <si>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</si>
  <si>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</si>
  <si>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</si>
  <si>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</si>
  <si>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</si>
  <si>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</si>
  <si>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</si>
  <si>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</si>
  <si>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</si>
  <si>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</si>
  <si>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</si>
  <si>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</si>
  <si>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</si>
  <si>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</si>
  <si>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</si>
  <si>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</si>
  <si>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</si>
  <si>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</si>
  <si>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</si>
  <si>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</si>
  <si>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</si>
  <si>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</si>
  <si>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</si>
  <si>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</si>
  <si>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</si>
  <si>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</si>
  <si>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</si>
  <si>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</si>
  <si>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</si>
  <si>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</si>
  <si>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</si>
  <si>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</si>
  <si>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</si>
  <si>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</si>
  <si>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</si>
  <si>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</si>
  <si>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</si>
  <si>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</si>
  <si>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</si>
  <si>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</si>
  <si>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</si>
  <si>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</si>
  <si>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</si>
  <si>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</si>
  <si>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</si>
  <si>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</si>
  <si>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</si>
  <si>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</si>
  <si>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</si>
  <si>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</si>
  <si>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</si>
  <si>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</si>
  <si>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</si>
  <si>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</si>
  <si>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</si>
  <si>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</si>
  <si>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</si>
  <si>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</si>
  <si>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</si>
  <si>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</si>
  <si>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</si>
  <si>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</si>
  <si>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</si>
  <si>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</si>
  <si>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</si>
  <si>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</si>
  <si>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</si>
  <si>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</si>
  <si>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</si>
  <si>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</si>
  <si>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</si>
  <si>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</si>
  <si>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</si>
  <si>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</si>
  <si>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</si>
  <si>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</si>
  <si>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</si>
  <si>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</si>
  <si>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</si>
  <si>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</si>
  <si>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</si>
  <si>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</si>
  <si>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</si>
  <si>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</si>
  <si>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</si>
  <si>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</si>
  <si>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</si>
  <si>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</si>
  <si>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</si>
  <si>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</si>
  <si>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</si>
  <si>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</si>
  <si>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</si>
  <si>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</si>
  <si>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</si>
  <si>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</si>
  <si>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</si>
  <si>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</si>
  <si>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</si>
  <si>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</si>
  <si>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</si>
  <si>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</si>
  <si>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</si>
  <si>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</si>
  <si>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</si>
  <si>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</si>
  <si>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</si>
  <si>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</si>
  <si>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</si>
  <si>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</si>
  <si>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</si>
  <si>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</si>
  <si>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</si>
  <si>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</si>
  <si>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</si>
  <si>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</si>
  <si>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</si>
  <si>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</si>
  <si>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</si>
  <si>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</si>
  <si>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</si>
  <si>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</si>
  <si>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</si>
  <si>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</si>
  <si>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</si>
  <si>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</si>
  <si>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</si>
  <si>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</si>
  <si>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</si>
  <si>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</si>
  <si>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</si>
  <si>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</si>
  <si>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</si>
  <si>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</si>
  <si>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</si>
  <si>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</si>
  <si>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</si>
  <si>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</si>
  <si>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</si>
  <si>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</si>
  <si>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</si>
  <si>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</si>
  <si>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</si>
  <si>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</si>
  <si>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</si>
  <si>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</si>
  <si>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</si>
  <si>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</si>
  <si>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</si>
  <si>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</si>
  <si>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</si>
  <si>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</si>
  <si>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</si>
  <si>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</si>
  <si>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</si>
  <si>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</si>
  <si>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</si>
  <si>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</si>
  <si>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</si>
  <si>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</si>
  <si>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</si>
  <si>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</si>
  <si>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</si>
  <si>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</si>
  <si>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</si>
  <si>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</si>
  <si>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</si>
  <si>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</si>
  <si>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</si>
  <si>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</si>
  <si>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</si>
  <si>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</si>
  <si>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</si>
  <si>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</si>
  <si>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</si>
  <si>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</si>
  <si>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</si>
  <si>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</si>
  <si>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</si>
  <si>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</si>
  <si>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</si>
  <si>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</si>
  <si>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</si>
  <si>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</si>
  <si>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</si>
  <si>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</si>
  <si>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</si>
  <si>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</si>
  <si>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</si>
  <si>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</si>
  <si>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</si>
  <si>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</si>
  <si>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</si>
  <si>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</si>
  <si>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</si>
  <si>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</si>
  <si>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</si>
  <si>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</si>
  <si>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</si>
  <si>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</si>
  <si>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</si>
  <si>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</si>
  <si>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</si>
  <si>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</si>
  <si>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</si>
  <si>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</si>
  <si>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</si>
  <si>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</si>
  <si>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</si>
  <si>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</si>
  <si>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</si>
  <si>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</si>
  <si>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</si>
  <si>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</si>
  <si>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</si>
  <si>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</si>
  <si>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</si>
  <si>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</si>
  <si>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</si>
  <si>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</si>
  <si>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</si>
  <si>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</si>
  <si>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</si>
  <si>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</si>
  <si>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</si>
  <si>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</si>
  <si>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</si>
  <si>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</si>
  <si>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</si>
  <si>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</si>
  <si>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</si>
  <si>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</si>
  <si>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</si>
  <si>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</si>
  <si>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</si>
  <si>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</si>
  <si>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</si>
  <si>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</si>
  <si>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</si>
  <si>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</si>
  <si>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</si>
  <si>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</si>
  <si>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</si>
  <si>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</si>
  <si>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</si>
  <si>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</si>
  <si>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</si>
  <si>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</si>
  <si>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</si>
  <si>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</si>
  <si>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</si>
  <si>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</si>
  <si>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</si>
  <si>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</si>
  <si>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</si>
  <si>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</si>
  <si>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</si>
  <si>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</si>
  <si>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</si>
  <si>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</si>
  <si>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</si>
  <si>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</si>
  <si>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</si>
  <si>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</si>
  <si>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</si>
  <si>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</si>
  <si>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</si>
  <si>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</si>
  <si>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</si>
  <si>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</si>
  <si>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</si>
  <si>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</si>
  <si>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</si>
  <si>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</si>
  <si>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</si>
  <si>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</si>
  <si>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</si>
  <si>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</si>
  <si>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</si>
  <si>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</si>
  <si>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</si>
  <si>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</si>
  <si>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</si>
  <si>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</si>
  <si>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</si>
  <si>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</si>
  <si>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</si>
  <si>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</si>
  <si>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</si>
  <si>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</si>
  <si>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</si>
  <si>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</si>
  <si>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</si>
  <si>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</si>
  <si>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</si>
  <si>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</si>
  <si>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</si>
  <si>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</si>
  <si>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</si>
  <si>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</si>
  <si>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</si>
  <si>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</si>
  <si>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</si>
  <si>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</si>
  <si>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</si>
  <si>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</si>
  <si>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</si>
  <si>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</si>
  <si>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</si>
  <si>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</si>
  <si>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</si>
  <si>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</si>
  <si>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</si>
  <si>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</si>
  <si>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</si>
  <si>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</si>
  <si>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</si>
  <si>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</si>
  <si>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</si>
  <si>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</si>
  <si>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</si>
  <si>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</si>
  <si>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</si>
  <si>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</si>
  <si>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</si>
  <si>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</si>
  <si>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</si>
  <si>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</si>
  <si>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</si>
  <si>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</si>
  <si>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</si>
  <si>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</si>
  <si>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</si>
  <si>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</si>
  <si>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</si>
  <si>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</si>
  <si>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</si>
  <si>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</si>
  <si>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</si>
  <si>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</si>
  <si>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</si>
  <si>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</si>
  <si>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</si>
  <si>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</si>
  <si>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</si>
  <si>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</si>
  <si>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</si>
  <si>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</si>
  <si>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</si>
  <si>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</si>
  <si>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</si>
  <si>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</si>
  <si>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</si>
  <si>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</si>
  <si>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</si>
  <si>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</si>
  <si>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</si>
  <si>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</si>
  <si>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</si>
  <si>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</si>
  <si>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</si>
  <si>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</si>
  <si>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</si>
  <si>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</si>
  <si>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</si>
  <si>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</si>
  <si>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</si>
  <si>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</si>
  <si>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</si>
  <si>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</si>
  <si>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</si>
  <si>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</si>
  <si>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</si>
  <si>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</si>
  <si>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</si>
  <si>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</si>
  <si>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</si>
  <si>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</si>
  <si>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</si>
  <si>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</si>
  <si>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</si>
  <si>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</si>
  <si>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</si>
  <si>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</si>
  <si>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</si>
  <si>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</si>
  <si>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</si>
  <si>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</si>
  <si>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</si>
  <si>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</si>
  <si>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</si>
  <si>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</si>
  <si>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</si>
  <si>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</si>
  <si>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</si>
  <si>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</si>
  <si>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</si>
  <si>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</si>
  <si>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</si>
  <si>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</si>
  <si>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</si>
  <si>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</si>
  <si>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</si>
  <si>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</si>
  <si>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</si>
  <si>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</si>
  <si>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</si>
  <si>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</si>
  <si>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</si>
  <si>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</si>
  <si>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</si>
  <si>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</si>
  <si>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</si>
  <si>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</si>
  <si>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</si>
  <si>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</si>
  <si>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</si>
  <si>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</si>
  <si>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</si>
  <si>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</si>
  <si>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</si>
  <si>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</si>
  <si>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</si>
  <si>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</si>
  <si>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</si>
  <si>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</si>
  <si>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</si>
  <si>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</si>
  <si>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</si>
  <si>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</si>
  <si>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</si>
  <si>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</si>
  <si>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</si>
  <si>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</si>
  <si>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</si>
  <si>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</si>
  <si>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</si>
  <si>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</si>
  <si>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</si>
  <si>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</si>
  <si>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</si>
  <si>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</si>
  <si>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</si>
  <si>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</si>
  <si>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</si>
  <si>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</si>
  <si>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</si>
  <si>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</si>
  <si>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</si>
  <si>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</si>
  <si>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</si>
  <si>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</si>
  <si>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</si>
  <si>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</si>
  <si>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</si>
  <si>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</si>
  <si>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</si>
  <si>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</si>
  <si>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</si>
  <si>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</si>
  <si>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</si>
  <si>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</si>
  <si>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</si>
  <si>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</si>
  <si>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</si>
  <si>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</si>
  <si>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</si>
  <si>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</si>
  <si>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</si>
  <si>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</si>
  <si>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</si>
  <si>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</si>
  <si>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</si>
  <si>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</si>
  <si>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</si>
  <si>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</si>
  <si>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</si>
  <si>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</si>
  <si>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</si>
  <si>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</si>
  <si>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</si>
  <si>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</si>
  <si>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</si>
  <si>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</si>
  <si>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</si>
  <si>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</si>
  <si>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</si>
  <si>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</si>
  <si>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</si>
  <si>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</si>
  <si>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</si>
  <si>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</si>
  <si>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</si>
  <si>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</si>
  <si>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</si>
  <si>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</si>
  <si>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</si>
  <si>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</si>
  <si>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</si>
  <si>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</si>
  <si>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</si>
  <si>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</si>
  <si>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</si>
  <si>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</si>
  <si>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</si>
  <si>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</si>
  <si>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</si>
  <si>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</si>
  <si>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</si>
  <si>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</si>
  <si>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</si>
  <si>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</si>
  <si>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</si>
  <si>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</si>
  <si>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</si>
  <si>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</si>
  <si>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</si>
  <si>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</si>
  <si>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</si>
  <si>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</si>
  <si>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</si>
  <si>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</si>
  <si>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</si>
  <si>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</si>
  <si>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</si>
  <si>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</si>
  <si>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</si>
  <si>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</si>
  <si>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</si>
  <si>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</si>
  <si>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</si>
  <si>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</si>
  <si>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</si>
  <si>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</si>
  <si>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</si>
  <si>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</si>
  <si>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</si>
  <si>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</si>
  <si>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</si>
  <si>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</si>
  <si>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</si>
  <si>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</si>
  <si>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</si>
  <si>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</si>
  <si>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</si>
  <si>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</si>
  <si>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</si>
  <si>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</si>
  <si>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</si>
  <si>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</si>
  <si>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</si>
  <si>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</si>
  <si>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</si>
  <si>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</si>
  <si>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</si>
  <si>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</si>
  <si>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</si>
  <si>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</si>
  <si>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</si>
  <si>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</si>
  <si>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</si>
  <si>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</si>
  <si>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</si>
  <si>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</si>
  <si>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</si>
  <si>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</si>
  <si>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</si>
  <si>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</si>
  <si>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</si>
  <si>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</si>
  <si>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</si>
  <si>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</si>
  <si>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</si>
  <si>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</si>
  <si>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</si>
  <si>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</si>
  <si>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</si>
  <si>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</si>
  <si>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</si>
  <si>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</si>
  <si>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</si>
  <si>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</si>
  <si>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</si>
  <si>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</si>
  <si>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</si>
  <si>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</si>
  <si>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</si>
  <si>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</si>
  <si>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</si>
  <si>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</si>
  <si>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</si>
  <si>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</si>
  <si>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</si>
  <si>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</si>
  <si>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</si>
  <si>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</si>
  <si>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</si>
  <si>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</si>
  <si>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</si>
  <si>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</si>
  <si>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</si>
  <si>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</si>
  <si>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</si>
  <si>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</si>
  <si>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</si>
  <si>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</si>
  <si>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</si>
  <si>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</si>
  <si>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</si>
  <si>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</si>
  <si>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</si>
  <si>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</si>
  <si>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</si>
  <si>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</si>
  <si>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</si>
  <si>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</si>
  <si>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</si>
  <si>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</si>
  <si>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</si>
  <si>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</si>
  <si>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</si>
  <si>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</si>
  <si>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</si>
  <si>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</si>
  <si>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</si>
  <si>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</si>
  <si>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</si>
  <si>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</si>
  <si>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</si>
  <si>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</si>
  <si>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</si>
  <si>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</si>
  <si>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</si>
  <si>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</si>
  <si>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</si>
  <si>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</si>
  <si>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</si>
  <si>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</si>
  <si>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</si>
  <si>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</si>
  <si>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</si>
  <si>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</si>
  <si>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</si>
  <si>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</si>
  <si>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</si>
  <si>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</si>
  <si>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</si>
  <si>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</si>
  <si>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</si>
  <si>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</si>
  <si>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</si>
  <si>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</si>
  <si>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</si>
  <si>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</si>
  <si>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</si>
  <si>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</si>
  <si>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</si>
  <si>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</si>
  <si>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</si>
  <si>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</si>
  <si>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</si>
  <si>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</si>
  <si>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</si>
  <si>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</si>
  <si>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</si>
  <si>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</si>
  <si>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</si>
  <si>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</si>
  <si>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</si>
  <si>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</si>
  <si>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</si>
  <si>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</si>
  <si>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</si>
  <si>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</si>
  <si>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</si>
  <si>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</si>
  <si>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</si>
  <si>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</si>
  <si>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</si>
  <si>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</si>
  <si>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</si>
  <si>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</si>
  <si>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</si>
  <si>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</si>
  <si>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</si>
  <si>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</si>
  <si>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</si>
  <si>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</si>
  <si>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</si>
  <si>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</si>
  <si>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</si>
  <si>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</si>
  <si>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</si>
  <si>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</si>
  <si>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</si>
  <si>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</si>
  <si>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</si>
  <si>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</si>
  <si>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</si>
  <si>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</si>
  <si>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</si>
  <si>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</si>
  <si>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</si>
  <si>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</si>
  <si>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</si>
  <si>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</si>
  <si>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</si>
  <si>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</si>
  <si>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</si>
  <si>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</si>
  <si>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</si>
  <si>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</si>
  <si>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</si>
  <si>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</si>
  <si>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</si>
  <si>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</si>
  <si>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</si>
  <si>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</si>
  <si>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</si>
  <si>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</si>
  <si>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</si>
  <si>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</si>
  <si>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</si>
  <si>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</si>
  <si>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</si>
  <si>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</si>
  <si>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</si>
  <si>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</si>
  <si>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</si>
  <si>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</si>
  <si>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</si>
  <si>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</si>
  <si>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</si>
  <si>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</si>
  <si>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</si>
  <si>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</si>
  <si>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</si>
  <si>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</si>
  <si>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</si>
  <si>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</si>
  <si>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</si>
  <si>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</si>
  <si>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</si>
  <si>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</si>
  <si>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</si>
  <si>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</si>
  <si>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</si>
  <si>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</si>
  <si>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</si>
  <si>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</si>
  <si>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</si>
  <si>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</si>
  <si>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</si>
  <si>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</si>
  <si>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</si>
  <si>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</si>
  <si>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</si>
  <si>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</si>
  <si>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</si>
  <si>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</si>
  <si>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</si>
  <si>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</si>
  <si>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</si>
  <si>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</si>
  <si>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</si>
  <si>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</si>
  <si>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</si>
  <si>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</si>
  <si>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</si>
  <si>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</si>
  <si>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</si>
  <si>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</si>
  <si>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</si>
  <si>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</si>
  <si>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</si>
  <si>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</si>
  <si>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</si>
  <si>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</si>
  <si>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</si>
  <si>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</si>
  <si>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</si>
  <si>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</si>
  <si>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</si>
  <si>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</si>
  <si>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</si>
  <si>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</si>
  <si>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</si>
  <si>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</si>
  <si>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</si>
  <si>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</si>
  <si>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</si>
  <si>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</si>
  <si>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</si>
  <si>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</si>
  <si>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</si>
  <si>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</si>
  <si>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</si>
  <si>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</si>
  <si>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</si>
  <si>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</si>
  <si>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</si>
  <si>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</si>
  <si>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</si>
  <si>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</si>
  <si>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</si>
  <si>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</si>
  <si>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</si>
  <si>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</si>
  <si>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</si>
  <si>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</si>
  <si>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</si>
  <si>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</si>
  <si>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</si>
  <si>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</si>
  <si>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</si>
  <si>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</si>
  <si>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</si>
  <si>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</si>
  <si>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</si>
  <si>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</si>
  <si>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</si>
  <si>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</si>
  <si>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</si>
  <si>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</si>
  <si>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</si>
  <si>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</si>
  <si>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</si>
  <si>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</si>
  <si>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</si>
  <si>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</si>
  <si>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</si>
  <si>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</si>
  <si>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</si>
  <si>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</si>
  <si>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</si>
  <si>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</si>
  <si>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</si>
  <si>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</si>
  <si>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</si>
  <si>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</si>
  <si>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</si>
  <si>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</si>
  <si>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</si>
  <si>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</si>
  <si>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</si>
  <si>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</si>
  <si>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</si>
  <si>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</si>
  <si>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</si>
  <si>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</si>
  <si>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</si>
  <si>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</si>
  <si>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</si>
  <si>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</si>
  <si>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</si>
  <si>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</si>
  <si>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</si>
  <si>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</si>
  <si>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</si>
  <si>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</si>
  <si>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</si>
  <si>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</si>
  <si>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</si>
  <si>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</si>
  <si>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</si>
  <si>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</si>
  <si>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</si>
  <si>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</si>
  <si>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</si>
  <si>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</si>
  <si>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</si>
  <si>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</si>
  <si>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</si>
  <si>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</si>
  <si>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</si>
  <si>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</si>
  <si>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</si>
  <si>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</si>
  <si>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</si>
  <si>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</si>
  <si>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</si>
  <si>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</si>
  <si>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</si>
  <si>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</si>
  <si>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</si>
  <si>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</si>
  <si>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</si>
  <si>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</si>
  <si>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</si>
  <si>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</si>
  <si>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</si>
  <si>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</si>
  <si>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</si>
  <si>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</si>
  <si>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</si>
  <si>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</si>
  <si>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</si>
  <si>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</si>
  <si>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</si>
  <si>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</si>
  <si>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</si>
  <si>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</si>
  <si>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</si>
  <si>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</si>
  <si>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</si>
  <si>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</si>
  <si>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</si>
  <si>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</si>
  <si>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</si>
  <si>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</si>
  <si>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</si>
  <si>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</si>
  <si>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</si>
  <si>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</si>
  <si>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</si>
  <si>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</si>
  <si>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</si>
  <si>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</si>
  <si>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</si>
  <si>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</si>
  <si>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</si>
  <si>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</si>
  <si>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</si>
  <si>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</si>
  <si>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</si>
  <si>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</si>
  <si>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</si>
  <si>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</si>
  <si>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</si>
  <si>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</si>
  <si>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</si>
  <si>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</si>
  <si>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</si>
  <si>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</si>
  <si>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</si>
  <si>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</si>
  <si>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</si>
  <si>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</si>
  <si>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</si>
  <si>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</si>
  <si>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</si>
  <si>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</si>
  <si>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</si>
  <si>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</si>
  <si>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</si>
  <si>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</si>
  <si>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</si>
  <si>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</si>
  <si>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</si>
  <si>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</si>
  <si>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</si>
  <si>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</si>
  <si>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</si>
  <si>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</si>
  <si>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</si>
  <si>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</si>
  <si>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</si>
  <si>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</si>
  <si>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</si>
  <si>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</si>
  <si>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</si>
  <si>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</si>
  <si>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</si>
  <si>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</si>
  <si>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</si>
  <si>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</si>
  <si>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</si>
  <si>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</si>
  <si>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</si>
  <si>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</si>
  <si>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</si>
  <si>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</si>
  <si>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</si>
  <si>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</si>
  <si>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</si>
  <si>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</si>
  <si>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</si>
  <si>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</si>
  <si>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</si>
  <si>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</si>
  <si>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</si>
  <si>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</si>
  <si>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</si>
  <si>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</si>
  <si>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</si>
  <si>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</si>
  <si>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</si>
  <si>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</si>
  <si>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</si>
  <si>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</si>
  <si>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</si>
  <si>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</si>
  <si>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</si>
  <si>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</si>
  <si>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</si>
  <si>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</si>
  <si>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</si>
  <si>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</si>
  <si>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</si>
  <si>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</si>
  <si>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</si>
  <si>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</si>
  <si>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</si>
  <si>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</si>
  <si>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</si>
  <si>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</si>
  <si>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</si>
  <si>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</si>
  <si>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</si>
  <si>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</si>
  <si>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</si>
  <si>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</si>
  <si>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</si>
  <si>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</si>
  <si>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</si>
  <si>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</si>
  <si>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</si>
  <si>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</si>
  <si>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</si>
  <si>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</si>
  <si>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</si>
  <si>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</si>
  <si>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</si>
  <si>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</si>
  <si>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</si>
  <si>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</si>
  <si>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</si>
  <si>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</si>
  <si>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</si>
  <si>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</si>
  <si>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</si>
  <si>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</si>
  <si>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</si>
  <si>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</si>
  <si>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</si>
  <si>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</si>
  <si>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</si>
  <si>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</si>
  <si>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</si>
  <si>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</si>
  <si>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</si>
  <si>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</si>
  <si>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</si>
  <si>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</si>
  <si>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</si>
  <si>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</si>
  <si>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</si>
  <si>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</si>
  <si>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</si>
  <si>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</si>
  <si>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</si>
  <si>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</si>
  <si>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</si>
  <si>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</si>
  <si>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</si>
  <si>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</si>
  <si>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</si>
  <si>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</si>
  <si>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</si>
  <si>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</si>
  <si>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</si>
  <si>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</si>
  <si>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</si>
  <si>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</si>
  <si>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</si>
  <si>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</si>
  <si>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</si>
  <si>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</si>
  <si>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</si>
  <si>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</si>
  <si>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</si>
  <si>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</si>
  <si>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</si>
  <si>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</si>
  <si>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</si>
  <si>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</si>
  <si>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</si>
  <si>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</si>
  <si>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</si>
  <si>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</si>
  <si>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</si>
  <si>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</si>
  <si>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</si>
  <si>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</si>
  <si>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</si>
  <si>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</si>
  <si>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</si>
  <si>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</si>
  <si>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</si>
  <si>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</si>
  <si>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</si>
  <si>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</si>
  <si>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</si>
  <si>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</si>
  <si>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</si>
  <si>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</si>
  <si>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</si>
  <si>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</si>
  <si>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</si>
  <si>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</si>
  <si>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</si>
  <si>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</si>
  <si>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</si>
  <si>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</si>
  <si>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</si>
  <si>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</si>
  <si>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</si>
  <si>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</si>
  <si>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</si>
  <si>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</si>
  <si>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</si>
  <si>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</si>
  <si>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</si>
  <si>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</si>
  <si>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</si>
  <si>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</si>
  <si>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</si>
  <si>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</si>
  <si>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</si>
  <si>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</si>
  <si>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</si>
  <si>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</si>
  <si>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</si>
  <si>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</si>
  <si>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</si>
  <si>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</si>
  <si>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</si>
  <si>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</si>
  <si>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</si>
  <si>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</si>
  <si>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</si>
  <si>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</si>
  <si>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</si>
  <si>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</si>
  <si>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</si>
  <si>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</si>
  <si>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</si>
  <si>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</si>
  <si>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</si>
  <si>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</si>
  <si>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</si>
  <si>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</si>
  <si>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</si>
  <si>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</si>
  <si>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</si>
  <si>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</si>
  <si>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</si>
  <si>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</si>
  <si>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</si>
  <si>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</si>
  <si>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</si>
  <si>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</si>
  <si>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</si>
  <si>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</si>
  <si>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</si>
  <si>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</si>
  <si>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</si>
  <si>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</si>
  <si>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</si>
  <si>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</si>
  <si>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</si>
  <si>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</si>
  <si>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</si>
  <si>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</si>
  <si>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</si>
  <si>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</si>
  <si>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</si>
  <si>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</si>
  <si>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</si>
  <si>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</si>
  <si>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</si>
  <si>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</si>
  <si>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</si>
  <si>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</si>
  <si>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</si>
  <si>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</si>
  <si>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</si>
  <si>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</si>
  <si>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</si>
  <si>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</si>
  <si>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</si>
  <si>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</si>
  <si>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</si>
  <si>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</si>
  <si>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</si>
  <si>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</si>
  <si>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</si>
  <si>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</si>
  <si>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</si>
  <si>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</si>
  <si>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</si>
  <si>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</si>
  <si>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</si>
  <si>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</si>
  <si>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</si>
  <si>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</si>
  <si>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</si>
  <si>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</si>
  <si>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</si>
  <si>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</si>
  <si>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</si>
  <si>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</si>
  <si>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</si>
  <si>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</si>
  <si>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</si>
  <si>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</si>
  <si>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</si>
  <si>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</si>
  <si>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</si>
  <si>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</si>
  <si>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</si>
  <si>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</si>
  <si>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</si>
  <si>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</si>
  <si>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</si>
  <si>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</si>
  <si>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</si>
  <si>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</si>
  <si>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</si>
  <si>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</si>
  <si>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</si>
  <si>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</si>
  <si>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</si>
  <si>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</si>
  <si>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</si>
  <si>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</si>
  <si>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</si>
  <si>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</si>
  <si>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</si>
  <si>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</si>
  <si>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</si>
  <si>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</si>
  <si>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</si>
  <si>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</si>
  <si>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</si>
  <si>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</si>
  <si>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</si>
  <si>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</si>
  <si>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</si>
  <si>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</si>
  <si>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</si>
  <si>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</si>
  <si>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</si>
  <si>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</si>
  <si>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</si>
  <si>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</si>
  <si>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</si>
  <si>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</si>
  <si>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</si>
  <si>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</si>
  <si>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</si>
  <si>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</si>
  <si>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</si>
  <si>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</si>
  <si>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</si>
  <si>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</si>
  <si>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</si>
  <si>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</si>
  <si>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</si>
  <si>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</si>
  <si>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</si>
  <si>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</si>
  <si>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</si>
  <si>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</si>
  <si>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</si>
  <si>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</si>
  <si>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</si>
  <si>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</si>
  <si>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</si>
  <si>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</si>
  <si>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</si>
  <si>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</si>
  <si>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</si>
  <si>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</si>
  <si>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</si>
  <si>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</si>
  <si>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</si>
  <si>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</si>
  <si>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</si>
  <si>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</si>
  <si>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</si>
  <si>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</si>
  <si>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</si>
  <si>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</si>
  <si>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</si>
  <si>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</si>
  <si>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</si>
  <si>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</si>
  <si>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</si>
  <si>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</si>
  <si>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</si>
  <si>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</si>
  <si>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</si>
  <si>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</si>
  <si>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</si>
  <si>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</si>
  <si>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</si>
  <si>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</si>
  <si>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</si>
  <si>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</si>
  <si>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</si>
  <si>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</si>
  <si>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</si>
  <si>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</si>
  <si>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</si>
  <si>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</si>
  <si>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</si>
  <si>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</si>
  <si>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</si>
  <si>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</si>
  <si>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</si>
  <si>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</si>
  <si>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</si>
  <si>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</si>
  <si>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</si>
  <si>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</si>
  <si>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</si>
  <si>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</si>
  <si>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</si>
  <si>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</si>
  <si>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</si>
  <si>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</si>
  <si>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</si>
  <si>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</si>
  <si>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</si>
  <si>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</si>
  <si>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</si>
  <si>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</si>
  <si>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</si>
  <si>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</si>
  <si>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</si>
  <si>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</si>
  <si>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</si>
  <si>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</si>
  <si>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</si>
  <si>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</si>
  <si>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</si>
  <si>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</si>
  <si>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</si>
  <si>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</si>
  <si>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</si>
  <si>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</si>
  <si>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</si>
  <si>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</si>
  <si>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</si>
  <si>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</si>
  <si>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</si>
  <si>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</si>
  <si>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</si>
  <si>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</si>
  <si>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</si>
  <si>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</si>
  <si>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</si>
  <si>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</si>
  <si>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</si>
  <si>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</si>
  <si>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</si>
  <si>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</si>
  <si>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</si>
  <si>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</si>
  <si>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</si>
  <si>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</si>
  <si>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</si>
  <si>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</si>
  <si>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</si>
  <si>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</si>
  <si>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</si>
  <si>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</si>
  <si>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</si>
  <si>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</si>
  <si>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</si>
  <si>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</si>
  <si>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</si>
  <si>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</si>
  <si>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</si>
  <si>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</si>
  <si>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</si>
  <si>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</si>
  <si>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</si>
  <si>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</si>
  <si>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</si>
  <si>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</si>
  <si>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</si>
  <si>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</si>
  <si>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</si>
  <si>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</si>
  <si>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</si>
  <si>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</si>
  <si>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</si>
  <si>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</si>
  <si>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</si>
  <si>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</si>
  <si>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</si>
  <si>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</si>
  <si>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</si>
  <si>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</si>
  <si>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</si>
  <si>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</si>
  <si>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</si>
  <si>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</si>
  <si>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</si>
  <si>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</si>
  <si>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</si>
  <si>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</si>
  <si>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</si>
  <si>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</si>
  <si>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</si>
  <si>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</si>
  <si>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</si>
  <si>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</si>
  <si>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</si>
  <si>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</si>
  <si>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</si>
  <si>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</si>
  <si>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</si>
  <si>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</si>
  <si>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</si>
  <si>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</si>
  <si>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</si>
  <si>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</si>
  <si>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</si>
  <si>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</si>
  <si>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</si>
  <si>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</si>
  <si>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</si>
  <si>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</si>
  <si>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</si>
  <si>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</si>
  <si>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</si>
  <si>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</si>
  <si>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</si>
  <si>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</si>
  <si>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</si>
  <si>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</si>
  <si>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</si>
  <si>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</si>
  <si>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</si>
  <si>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</si>
  <si>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</si>
  <si>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</si>
  <si>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</si>
  <si>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</si>
  <si>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</si>
  <si>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</si>
  <si>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</si>
  <si>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</si>
  <si>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</si>
  <si>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</si>
  <si>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</si>
  <si>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</si>
  <si>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</si>
  <si>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</si>
  <si>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</si>
  <si>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</si>
  <si>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</si>
  <si>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</si>
  <si>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</si>
  <si>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</si>
  <si>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</si>
  <si>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</si>
  <si>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</si>
  <si>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</si>
  <si>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</si>
  <si>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</si>
  <si>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</si>
  <si>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</si>
  <si>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</si>
  <si>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</si>
  <si>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</si>
  <si>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</si>
  <si>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</si>
  <si>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</si>
  <si>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</si>
  <si>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</si>
  <si>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</si>
  <si>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</si>
  <si>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</si>
  <si>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</si>
  <si>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</si>
  <si>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</si>
  <si>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</si>
  <si>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</si>
  <si>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</si>
  <si>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</si>
  <si>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</si>
  <si>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</si>
  <si>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</si>
  <si>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</si>
  <si>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</si>
  <si>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</si>
  <si>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</si>
  <si>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</si>
  <si>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</si>
  <si>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</si>
  <si>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</si>
  <si>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</si>
  <si>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</si>
  <si>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</si>
  <si>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</si>
  <si>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</si>
  <si>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</si>
  <si>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</si>
  <si>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</si>
  <si>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</si>
  <si>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</si>
  <si>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</si>
  <si>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</si>
  <si>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</si>
  <si>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</si>
  <si>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</si>
  <si>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</si>
  <si>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</si>
  <si>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</si>
  <si>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</si>
  <si>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</si>
  <si>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</si>
  <si>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</si>
  <si>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</si>
  <si>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</si>
  <si>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</si>
  <si>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</si>
  <si>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</si>
  <si>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</si>
  <si>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</si>
  <si>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</si>
  <si>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</si>
  <si>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</si>
  <si>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</si>
  <si>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</si>
  <si>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</si>
  <si>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</si>
  <si>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</si>
  <si>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</si>
  <si>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</si>
  <si>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</si>
  <si>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</si>
  <si>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</si>
  <si>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</si>
  <si>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</si>
  <si>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</si>
  <si>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</si>
  <si>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</si>
  <si>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</si>
  <si>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</si>
  <si>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</si>
  <si>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</si>
  <si>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</si>
  <si>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</si>
  <si>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</si>
  <si>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</si>
  <si>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</si>
  <si>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</si>
  <si>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</si>
  <si>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</si>
  <si>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</si>
  <si>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</si>
  <si>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</si>
  <si>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</si>
  <si>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</si>
  <si>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</si>
  <si>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</si>
  <si>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</si>
  <si>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</si>
  <si>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</si>
  <si>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</si>
  <si>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</si>
  <si>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</si>
  <si>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</si>
  <si>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</si>
  <si>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</si>
  <si>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</si>
  <si>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</si>
  <si>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</si>
  <si>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</si>
  <si>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</si>
  <si>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</si>
  <si>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</si>
  <si>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</si>
  <si>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</si>
  <si>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</si>
  <si>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</si>
  <si>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</si>
  <si>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</si>
  <si>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</si>
  <si>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</si>
  <si>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</si>
  <si>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</si>
  <si>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</si>
  <si>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</si>
  <si>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</si>
  <si>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</si>
  <si>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</si>
  <si>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</si>
  <si>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</si>
  <si>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</si>
  <si>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</si>
  <si>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</si>
  <si>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</si>
  <si>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</si>
  <si>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</si>
  <si>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</si>
  <si>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</si>
  <si>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</si>
  <si>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</si>
  <si>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</si>
  <si>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</si>
  <si>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</si>
  <si>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</si>
  <si>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</si>
  <si>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</si>
  <si>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</si>
  <si>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</si>
  <si>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</si>
  <si>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</si>
  <si>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</si>
  <si>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</si>
  <si>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</si>
  <si>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</si>
  <si>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</si>
  <si>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</si>
  <si>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</si>
  <si>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</si>
  <si>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</si>
  <si>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</si>
  <si>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</si>
  <si>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</si>
  <si>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</si>
  <si>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</si>
  <si>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</si>
  <si>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</si>
  <si>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</si>
  <si>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</si>
  <si>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</si>
  <si>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</si>
  <si>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</si>
  <si>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</si>
  <si>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</si>
  <si>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</si>
  <si>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</si>
  <si>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</si>
  <si>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</si>
  <si>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</si>
  <si>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</si>
  <si>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</si>
  <si>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</si>
  <si>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</si>
  <si>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</si>
  <si>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</si>
  <si>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</si>
  <si>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</si>
  <si>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</si>
  <si>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</si>
  <si>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</si>
  <si>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</si>
  <si>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</si>
  <si>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</si>
  <si>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</si>
  <si>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</si>
  <si>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</si>
  <si>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</si>
  <si>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</si>
  <si>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</si>
  <si>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</si>
  <si>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</si>
  <si>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</si>
  <si>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</si>
  <si>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</si>
  <si>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</si>
  <si>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</si>
  <si>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</si>
  <si>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</si>
  <si>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</si>
  <si>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</si>
  <si>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</si>
  <si>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</si>
  <si>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</si>
  <si>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</si>
  <si>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</si>
  <si>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</si>
  <si>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</si>
  <si>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</si>
  <si>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</si>
  <si>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</si>
  <si>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</si>
  <si>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</si>
  <si>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</si>
  <si>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</si>
  <si>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</si>
  <si>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</si>
  <si>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</si>
  <si>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</si>
  <si>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</si>
  <si>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</si>
  <si>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</si>
  <si>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</si>
  <si>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</si>
  <si>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</si>
  <si>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</si>
  <si>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</si>
  <si>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</si>
  <si>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</si>
  <si>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</si>
  <si>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</si>
  <si>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</si>
  <si>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</si>
  <si>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</si>
  <si>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</si>
  <si>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</si>
  <si>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</si>
  <si>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</si>
  <si>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</si>
  <si>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</si>
  <si>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</si>
  <si>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</si>
  <si>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</si>
  <si>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</si>
  <si>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</si>
  <si>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</si>
  <si>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</si>
  <si>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</si>
  <si>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</si>
  <si>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</si>
  <si>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</si>
  <si>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</si>
  <si>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</si>
  <si>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</si>
  <si>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</si>
  <si>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</si>
  <si>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</si>
  <si>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</si>
  <si>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</si>
  <si>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</si>
  <si>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</si>
  <si>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</si>
  <si>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</si>
  <si>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</si>
  <si>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</si>
  <si>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</si>
  <si>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</si>
  <si>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</si>
  <si>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</si>
  <si>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</si>
  <si>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</si>
  <si>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</si>
  <si>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</si>
  <si>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</si>
  <si>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</si>
  <si>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</si>
  <si>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</si>
  <si>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</si>
  <si>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</si>
  <si>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</si>
  <si>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</si>
  <si>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</si>
  <si>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</si>
  <si>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</si>
  <si>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</si>
  <si>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</si>
  <si>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</si>
  <si>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</si>
  <si>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</si>
  <si>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</si>
  <si>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</si>
  <si>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</si>
  <si>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</si>
  <si>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</si>
  <si>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</si>
  <si>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</si>
  <si>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</si>
  <si>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</si>
  <si>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</si>
  <si>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</si>
  <si>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</si>
  <si>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</si>
  <si>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</si>
  <si>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</si>
  <si>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</si>
  <si>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</si>
  <si>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</si>
  <si>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</si>
  <si>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</si>
  <si>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</si>
  <si>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</si>
  <si>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</si>
  <si>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</si>
  <si>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</si>
  <si>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</si>
  <si>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</si>
  <si>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</si>
  <si>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</si>
  <si>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</si>
  <si>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</si>
  <si>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</si>
  <si>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</si>
  <si>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</si>
  <si>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</si>
  <si>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</si>
  <si>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</si>
  <si>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</si>
  <si>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</si>
  <si>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</si>
  <si>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</si>
  <si>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</si>
  <si>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</si>
  <si>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</si>
  <si>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</si>
  <si>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</si>
  <si>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</si>
  <si>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</si>
  <si>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</si>
  <si>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</si>
  <si>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</si>
  <si>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</si>
  <si>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</si>
  <si>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</si>
  <si>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</si>
  <si>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</si>
  <si>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</si>
  <si>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</si>
  <si>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</si>
  <si>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</si>
  <si>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</si>
  <si>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</si>
  <si>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</si>
  <si>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</si>
  <si>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</si>
  <si>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</si>
  <si>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</si>
  <si>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</si>
  <si>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</si>
  <si>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</si>
  <si>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</si>
  <si>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</si>
  <si>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</si>
  <si>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</si>
  <si>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</si>
  <si>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</si>
  <si>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</si>
  <si>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</si>
  <si>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</si>
  <si>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</si>
  <si>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</si>
  <si>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</si>
  <si>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</si>
  <si>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</si>
  <si>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</si>
  <si>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</si>
  <si>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</si>
  <si>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</si>
  <si>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</si>
  <si>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</si>
  <si>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</si>
  <si>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</si>
  <si>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</si>
  <si>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</si>
  <si>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</si>
  <si>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</si>
  <si>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</si>
  <si>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</si>
  <si>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</si>
  <si>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</si>
  <si>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</si>
  <si>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</si>
  <si>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</si>
  <si>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</si>
  <si>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</si>
  <si>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</si>
  <si>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</si>
  <si>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</si>
  <si>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</si>
  <si>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</si>
  <si>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</si>
  <si>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</si>
  <si>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</si>
  <si>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</si>
  <si>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</si>
  <si>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</si>
  <si>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</si>
  <si>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</si>
  <si>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</si>
  <si>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</si>
  <si>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</si>
  <si>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</si>
  <si>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</si>
  <si>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</si>
  <si>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</si>
  <si>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</si>
  <si>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</si>
  <si>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</si>
  <si>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</si>
  <si>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</si>
  <si>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</si>
  <si>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</si>
  <si>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</si>
  <si>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</si>
  <si>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</si>
  <si>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</si>
  <si>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</si>
  <si>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</si>
  <si>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</si>
  <si>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</si>
  <si>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</si>
  <si>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</si>
  <si>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</si>
  <si>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</si>
  <si>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</si>
  <si>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</si>
  <si>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</si>
  <si>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</si>
  <si>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</si>
  <si>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</si>
  <si>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</si>
  <si>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</si>
  <si>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</si>
  <si>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</si>
  <si>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</si>
  <si>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</si>
  <si>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</si>
  <si>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</si>
  <si>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</si>
  <si>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</si>
  <si>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</si>
  <si>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</si>
  <si>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</si>
  <si>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</si>
  <si>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</si>
  <si>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</si>
  <si>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</si>
  <si>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</si>
  <si>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</si>
  <si>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</si>
  <si>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</si>
  <si>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</si>
  <si>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</si>
  <si>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</si>
  <si>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</si>
  <si>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</si>
  <si>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</si>
  <si>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</si>
  <si>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</si>
  <si>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</si>
  <si>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</si>
  <si>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</si>
  <si>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</si>
  <si>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</si>
  <si>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</si>
  <si>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</si>
  <si>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</si>
  <si>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</si>
  <si>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</si>
  <si>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</si>
  <si>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</si>
  <si>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</si>
  <si>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</si>
  <si>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</si>
  <si>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</si>
  <si>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</si>
  <si>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</si>
  <si>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</si>
  <si>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</si>
  <si>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</si>
  <si>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</si>
  <si>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</si>
  <si>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</si>
  <si>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</si>
  <si>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</si>
  <si>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</si>
  <si>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</si>
  <si>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</si>
  <si>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</si>
  <si>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</si>
  <si>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</si>
  <si>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</si>
  <si>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</si>
  <si>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</si>
  <si>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</si>
  <si>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</si>
  <si>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</si>
  <si>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</si>
  <si>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</si>
  <si>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</si>
  <si>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</si>
  <si>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</si>
  <si>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</si>
  <si>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</si>
  <si>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</si>
  <si>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</si>
  <si>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</si>
  <si>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</si>
  <si>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</si>
  <si>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</si>
  <si>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</si>
  <si>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</si>
  <si>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</si>
  <si>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</si>
  <si>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</si>
  <si>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</si>
  <si>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</si>
  <si>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</si>
  <si>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</si>
  <si>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</si>
  <si>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</si>
  <si>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</si>
  <si>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</si>
  <si>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</si>
  <si>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</si>
  <si>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</si>
  <si>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</si>
  <si>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</si>
  <si>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</si>
  <si>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</si>
  <si>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</si>
  <si>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</si>
  <si>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</si>
  <si>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</si>
  <si>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</si>
  <si>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</si>
  <si>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</si>
  <si>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</si>
  <si>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</si>
  <si>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</si>
  <si>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</si>
  <si>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</si>
  <si>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</si>
  <si>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</si>
  <si>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</si>
  <si>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</si>
  <si>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</si>
  <si>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</si>
  <si>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</si>
  <si>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</si>
  <si>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</si>
  <si>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</si>
  <si>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</si>
  <si>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</si>
  <si>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</si>
  <si>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</si>
  <si>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</si>
  <si>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</si>
  <si>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</si>
  <si>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</si>
  <si>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</si>
  <si>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</si>
  <si>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</si>
  <si>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</si>
  <si>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</si>
  <si>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</si>
  <si>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</si>
  <si>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</si>
  <si>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</si>
  <si>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</si>
  <si>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</si>
  <si>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</si>
  <si>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</si>
  <si>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</si>
  <si>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</si>
  <si>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</si>
  <si>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</si>
  <si>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</si>
  <si>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</si>
  <si>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</si>
  <si>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</si>
  <si>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</si>
  <si>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</si>
  <si>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</si>
  <si>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</si>
  <si>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</si>
  <si>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</si>
  <si>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</si>
  <si>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</si>
  <si>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</si>
  <si>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</si>
  <si>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</si>
  <si>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</si>
  <si>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</si>
  <si>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</si>
  <si>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</si>
  <si>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</si>
  <si>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</si>
  <si>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</si>
  <si>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</si>
  <si>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</si>
  <si>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</si>
  <si>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</si>
  <si>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</si>
  <si>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</si>
  <si>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</si>
  <si>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</si>
  <si>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</si>
  <si>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</si>
  <si>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</si>
  <si>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</si>
  <si>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</si>
  <si>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</si>
  <si>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</si>
  <si>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</si>
  <si>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</si>
  <si>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</si>
  <si>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</si>
  <si>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</si>
  <si>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</si>
  <si>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</si>
  <si>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</si>
  <si>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</si>
  <si>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</si>
  <si>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</si>
  <si>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</si>
  <si>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</si>
  <si>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</si>
  <si>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</si>
  <si>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</si>
  <si>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</si>
  <si>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</si>
  <si>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</si>
  <si>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</si>
  <si>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</si>
  <si>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</si>
  <si>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</si>
  <si>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</si>
  <si>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</si>
  <si>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</si>
  <si>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</si>
  <si>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</si>
  <si>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</si>
  <si>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</si>
  <si>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</si>
  <si>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</si>
  <si>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</si>
  <si>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</si>
  <si>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</si>
  <si>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</si>
  <si>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</si>
  <si>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</si>
  <si>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</si>
  <si>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</si>
  <si>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</si>
  <si>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</si>
  <si>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</si>
  <si>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</si>
  <si>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</si>
  <si>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</si>
  <si>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</si>
  <si>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</si>
  <si>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</si>
  <si>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</si>
  <si>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</si>
  <si>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</si>
  <si>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</si>
  <si>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</si>
  <si>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</si>
  <si>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</si>
  <si>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</si>
  <si>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</si>
  <si>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</si>
  <si>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</si>
  <si>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</si>
  <si>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</si>
  <si>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</si>
  <si>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</si>
  <si>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</si>
  <si>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</si>
  <si>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</si>
  <si>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</si>
  <si>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</si>
  <si>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</si>
  <si>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</si>
  <si>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</si>
  <si>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</si>
  <si>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</si>
  <si>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</si>
  <si>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</si>
  <si>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</si>
  <si>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</si>
  <si>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</si>
  <si>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</si>
  <si>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</si>
  <si>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</si>
  <si>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</si>
  <si>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</si>
  <si>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</si>
  <si>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</si>
  <si>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</si>
  <si>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</si>
  <si>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</si>
  <si>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</si>
  <si>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</si>
  <si>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</si>
  <si>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</si>
  <si>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</si>
  <si>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</si>
  <si>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</si>
  <si>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</si>
  <si>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</si>
  <si>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</si>
  <si>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</si>
  <si>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</si>
  <si>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</si>
  <si>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</si>
  <si>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</si>
  <si>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</si>
  <si>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</si>
  <si>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</si>
  <si>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</si>
  <si>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</si>
  <si>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</si>
  <si>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</si>
  <si>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</si>
  <si>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</si>
  <si>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</si>
  <si>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</si>
  <si>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</si>
  <si>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</si>
  <si>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</si>
  <si>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</si>
  <si>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</si>
  <si>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</si>
  <si>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</si>
  <si>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</si>
  <si>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</si>
  <si>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</si>
  <si>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</si>
  <si>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</si>
  <si>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</si>
  <si>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</si>
  <si>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</si>
  <si>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</si>
  <si>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</si>
  <si>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</si>
  <si>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</si>
  <si>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</si>
  <si>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</si>
  <si>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</si>
  <si>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</si>
  <si>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</si>
  <si>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</si>
  <si>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</si>
  <si>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</si>
  <si>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</si>
  <si>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</si>
  <si>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</si>
  <si>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</si>
  <si>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</si>
  <si>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</si>
  <si>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</si>
  <si>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</si>
  <si>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</si>
  <si>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</si>
  <si>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</si>
  <si>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</si>
  <si>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</si>
  <si>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</si>
  <si>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</si>
  <si>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</si>
  <si>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</si>
  <si>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</si>
  <si>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</si>
  <si>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</si>
  <si>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</si>
  <si>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</si>
  <si>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</si>
  <si>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</si>
  <si>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</si>
  <si>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</si>
  <si>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</si>
  <si>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</si>
  <si>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</si>
  <si>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</si>
  <si>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</si>
  <si>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</si>
  <si>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</si>
  <si>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</si>
  <si>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</si>
  <si>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</si>
  <si>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</si>
  <si>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</si>
  <si>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</si>
  <si>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</si>
  <si>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</si>
  <si>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</si>
  <si>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</si>
  <si>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</si>
  <si>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</si>
  <si>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</si>
  <si>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</si>
  <si>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</si>
  <si>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</si>
  <si>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</si>
  <si>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</si>
  <si>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</si>
  <si>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</si>
  <si>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</si>
  <si>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</si>
  <si>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</si>
  <si>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</si>
  <si>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</si>
  <si>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</si>
  <si>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</si>
  <si>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</si>
  <si>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</si>
  <si>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</si>
  <si>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</si>
  <si>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</si>
  <si>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</si>
  <si>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</si>
  <si>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</si>
  <si>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</si>
  <si>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</si>
  <si>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</si>
  <si>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</si>
  <si>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</si>
  <si>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</si>
  <si>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</si>
  <si>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</si>
  <si>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</si>
  <si>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</si>
  <si>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</si>
  <si>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</si>
  <si>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</si>
  <si>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</si>
  <si>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</si>
  <si>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</si>
  <si>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</si>
  <si>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</si>
  <si>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</si>
  <si>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</si>
  <si>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</si>
  <si>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</si>
  <si>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</si>
  <si>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</si>
  <si>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</si>
  <si>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</si>
  <si>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</si>
  <si>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</si>
  <si>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</si>
  <si>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</si>
  <si>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</si>
  <si>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</si>
  <si>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</si>
  <si>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</si>
  <si>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</si>
  <si>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</si>
  <si>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</si>
  <si>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</si>
  <si>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</si>
  <si>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</si>
  <si>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</si>
  <si>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</si>
  <si>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</si>
  <si>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</si>
  <si>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</si>
  <si>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</si>
  <si>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</si>
  <si>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</si>
  <si>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</si>
  <si>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</si>
  <si>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</si>
  <si>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</si>
  <si>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</si>
  <si>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</si>
  <si>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</si>
  <si>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</si>
  <si>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</si>
  <si>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</si>
  <si>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</si>
  <si>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</si>
  <si>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</si>
  <si>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</si>
  <si>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</si>
  <si>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</si>
  <si>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</si>
  <si>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</si>
  <si>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</si>
  <si>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</si>
  <si>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</si>
  <si>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</si>
  <si>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</si>
  <si>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</si>
  <si>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</si>
  <si>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</si>
  <si>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</si>
  <si>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</si>
  <si>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</si>
  <si>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</si>
  <si>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</si>
  <si>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</si>
  <si>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</si>
  <si>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</si>
  <si>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</si>
  <si>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</si>
  <si>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</si>
  <si>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</si>
  <si>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</si>
  <si>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</si>
  <si>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</si>
  <si>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</si>
  <si>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</si>
  <si>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</si>
  <si>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</si>
  <si>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</si>
  <si>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</si>
  <si>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</si>
  <si>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</si>
  <si>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</si>
  <si>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</si>
  <si>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</si>
  <si>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</si>
  <si>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</si>
  <si>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</si>
  <si>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</si>
  <si>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</si>
  <si>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</si>
  <si>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</si>
  <si>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</si>
  <si>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</si>
  <si>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</si>
  <si>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</si>
  <si>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</si>
  <si>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</si>
  <si>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</si>
  <si>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</si>
  <si>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</si>
  <si>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</si>
  <si>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</si>
  <si>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</si>
  <si>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</si>
  <si>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</si>
  <si>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</si>
  <si>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</si>
  <si>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</si>
  <si>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</si>
  <si>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</si>
  <si>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</si>
  <si>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</si>
  <si>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</si>
  <si>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</si>
  <si>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</si>
  <si>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</si>
  <si>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</si>
  <si>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</si>
  <si>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</si>
  <si>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</si>
  <si>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</si>
  <si>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</si>
  <si>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</si>
  <si>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</si>
  <si>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</si>
  <si>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</si>
  <si>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</si>
  <si>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</si>
  <si>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</si>
  <si>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</si>
  <si>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</si>
  <si>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</si>
  <si>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</si>
  <si>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</si>
  <si>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</si>
  <si>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</si>
  <si>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</si>
  <si>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</si>
  <si>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</si>
  <si>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</si>
  <si>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</si>
  <si>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</si>
  <si>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</si>
  <si>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</si>
  <si>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</si>
  <si>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</si>
  <si>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</si>
  <si>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</si>
  <si>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</si>
  <si>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</si>
  <si>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</si>
  <si>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</si>
  <si>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</si>
  <si>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</si>
  <si>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</si>
  <si>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</si>
  <si>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</si>
  <si>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</si>
  <si>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</si>
  <si>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</si>
  <si>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</si>
  <si>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</si>
  <si>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</si>
  <si>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</si>
  <si>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</si>
  <si>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</si>
  <si>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</si>
  <si>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</si>
  <si>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</si>
  <si>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</si>
  <si>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</si>
  <si>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</si>
  <si>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</si>
  <si>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</si>
  <si>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</si>
  <si>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</si>
  <si>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</si>
  <si>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</si>
  <si>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</si>
  <si>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</si>
  <si>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</si>
  <si>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</si>
  <si>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</si>
  <si>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</si>
  <si>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</si>
  <si>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</si>
  <si>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</si>
  <si>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</si>
  <si>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</si>
  <si>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</si>
  <si>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</si>
  <si>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</si>
  <si>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</si>
  <si>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</si>
  <si>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</si>
  <si>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</si>
  <si>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</si>
  <si>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</si>
  <si>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</si>
  <si>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</si>
  <si>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</si>
  <si>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</si>
  <si>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</si>
  <si>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</si>
  <si>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</si>
  <si>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</si>
  <si>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</si>
  <si>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</si>
  <si>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</si>
  <si>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</si>
  <si>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</si>
  <si>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</si>
  <si>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</si>
  <si>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</si>
  <si>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</si>
  <si>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</si>
  <si>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</si>
  <si>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</si>
  <si>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</si>
  <si>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</si>
  <si>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</si>
  <si>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</si>
  <si>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</si>
  <si>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</si>
  <si>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</si>
  <si>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</si>
  <si>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</si>
  <si>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</si>
  <si>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</si>
  <si>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</si>
  <si>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</si>
  <si>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</si>
  <si>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</si>
  <si>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</si>
  <si>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</si>
  <si>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</si>
  <si>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</si>
  <si>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</si>
  <si>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</si>
  <si>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</si>
  <si>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</si>
  <si>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</si>
  <si>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</si>
  <si>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</si>
  <si>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</si>
  <si>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</si>
  <si>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</si>
  <si>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</si>
  <si>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</si>
  <si>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</si>
  <si>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</si>
  <si>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</si>
  <si>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</si>
  <si>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</si>
  <si>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</si>
  <si>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</si>
  <si>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</si>
  <si>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</si>
  <si>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</si>
  <si>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</si>
  <si>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</si>
  <si>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</si>
  <si>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</si>
  <si>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</si>
  <si>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</si>
  <si>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</si>
  <si>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</si>
  <si>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</si>
  <si>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</si>
  <si>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</si>
  <si>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</si>
  <si>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</si>
  <si>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</si>
  <si>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</si>
  <si>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</si>
  <si>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</si>
  <si>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</si>
  <si>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</si>
  <si>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</si>
  <si>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</si>
  <si>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</si>
  <si>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</si>
  <si>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</si>
  <si>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</si>
  <si>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</si>
  <si>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</si>
  <si>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</si>
  <si>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</si>
  <si>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</si>
  <si>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</si>
  <si>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</si>
  <si>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</si>
  <si>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</si>
  <si>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</si>
  <si>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</si>
  <si>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</si>
  <si>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</si>
  <si>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</si>
  <si>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</si>
  <si>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</si>
  <si>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</si>
  <si>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</si>
  <si>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</si>
  <si>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</si>
  <si>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</si>
  <si>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</si>
  <si>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</si>
  <si>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</si>
  <si>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</si>
  <si>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</si>
  <si>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</si>
  <si>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</si>
  <si>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</si>
  <si>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</si>
  <si>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</si>
  <si>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</si>
  <si>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</si>
  <si>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</si>
  <si>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</si>
  <si>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</si>
  <si>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</si>
  <si>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</si>
  <si>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</si>
  <si>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</si>
  <si>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</si>
  <si>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</si>
  <si>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</si>
  <si>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</si>
  <si>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</si>
  <si>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</si>
  <si>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</si>
  <si>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</si>
  <si>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</si>
  <si>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</si>
  <si>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</si>
  <si>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</si>
  <si>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</si>
  <si>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</si>
  <si>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</si>
  <si>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</si>
  <si>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</si>
  <si>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</si>
  <si>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</si>
  <si>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</si>
  <si>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</si>
  <si>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</si>
  <si>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</si>
  <si>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</si>
  <si>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</si>
  <si>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</si>
  <si>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</si>
  <si>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</si>
  <si>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</si>
  <si>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</si>
  <si>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</si>
  <si>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</si>
  <si>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</si>
  <si>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</si>
  <si>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</si>
  <si>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</si>
  <si>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</si>
  <si>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</si>
  <si>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</si>
  <si>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</si>
  <si>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</si>
  <si>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</si>
  <si>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</si>
  <si>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</si>
  <si>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</si>
  <si>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</si>
  <si>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</si>
  <si>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</si>
  <si>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</si>
  <si>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</si>
  <si>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</si>
  <si>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</si>
  <si>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</si>
  <si>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</si>
  <si>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</si>
  <si>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</si>
  <si>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</si>
  <si>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</si>
  <si>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</si>
  <si>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</si>
  <si>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</si>
  <si>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</si>
  <si>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</si>
  <si>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</si>
  <si>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</si>
  <si>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</si>
  <si>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</si>
  <si>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</si>
  <si>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</si>
  <si>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</si>
  <si>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</si>
  <si>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</si>
  <si>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</si>
  <si>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</si>
  <si>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</si>
  <si>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</si>
  <si>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</si>
  <si>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</si>
  <si>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</si>
  <si>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</si>
  <si>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</si>
  <si>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</si>
  <si>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</si>
  <si>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</si>
  <si>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</si>
  <si>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</si>
  <si>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</si>
  <si>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</si>
  <si>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</si>
  <si>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</si>
  <si>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</si>
  <si>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</si>
  <si>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</si>
  <si>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</si>
  <si>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</si>
  <si>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</si>
  <si>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</si>
  <si>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</si>
  <si>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</si>
  <si>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</si>
  <si>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</si>
  <si>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</si>
  <si>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</si>
  <si>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</si>
  <si>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</si>
  <si>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</si>
  <si>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</si>
  <si>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</si>
  <si>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</si>
  <si>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</si>
  <si>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</si>
  <si>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</si>
  <si>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</si>
  <si>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</si>
  <si>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</si>
  <si>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</si>
  <si>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</si>
  <si>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</si>
  <si>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</si>
  <si>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</si>
  <si>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</si>
  <si>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</si>
  <si>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</si>
  <si>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</si>
  <si>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</si>
  <si>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</si>
  <si>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</si>
  <si>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</si>
  <si>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</si>
  <si>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</si>
  <si>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</si>
  <si>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</si>
  <si>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</si>
  <si>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</si>
  <si>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</si>
  <si>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</si>
  <si>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</si>
  <si>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</si>
  <si>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</si>
  <si>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</si>
  <si>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</si>
  <si>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</si>
  <si>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</si>
  <si>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</si>
  <si>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</si>
  <si>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</si>
  <si>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</si>
  <si>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</si>
  <si>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</si>
  <si>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</si>
  <si>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</si>
  <si>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</si>
  <si>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</si>
  <si>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</si>
  <si>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</si>
  <si>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</si>
  <si>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</si>
  <si>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</si>
  <si>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</si>
  <si>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</si>
  <si>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</si>
  <si>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</si>
  <si>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</si>
  <si>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</si>
  <si>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</si>
  <si>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</si>
  <si>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</si>
  <si>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</si>
  <si>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</si>
  <si>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</si>
  <si>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</si>
  <si>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</si>
  <si>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</si>
  <si>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</si>
  <si>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</si>
  <si>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</si>
  <si>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</si>
  <si>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</si>
  <si>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</si>
  <si>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</si>
  <si>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</si>
  <si>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</si>
  <si>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</si>
  <si>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</si>
  <si>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</si>
  <si>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</si>
  <si>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</si>
  <si>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</si>
  <si>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</si>
  <si>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</si>
  <si>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</si>
  <si>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</si>
  <si>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</si>
  <si>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</si>
  <si>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</si>
  <si>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</si>
  <si>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</si>
  <si>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</si>
  <si>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</si>
  <si>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</si>
  <si>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</si>
  <si>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</si>
  <si>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</si>
  <si>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</si>
  <si>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</si>
  <si>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</si>
  <si>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</si>
  <si>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</si>
  <si>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</si>
  <si>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</si>
  <si>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</si>
  <si>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</si>
  <si>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</si>
  <si>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</si>
  <si>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</si>
  <si>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</si>
  <si>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</si>
  <si>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</si>
  <si>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</si>
  <si>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</si>
  <si>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</si>
  <si>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</si>
  <si>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</si>
  <si>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</si>
  <si>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</si>
  <si>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</si>
  <si>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</si>
  <si>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</si>
  <si>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</si>
  <si>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</si>
  <si>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</si>
  <si>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</si>
  <si>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</si>
  <si>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</si>
  <si>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</si>
  <si>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</si>
  <si>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</si>
  <si>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</si>
  <si>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</si>
  <si>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</si>
  <si>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</si>
  <si>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</si>
  <si>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</si>
  <si>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</si>
  <si>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</si>
  <si>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</si>
  <si>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</si>
  <si>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</si>
  <si>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</si>
  <si>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</si>
  <si>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</si>
  <si>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</si>
  <si>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</si>
  <si>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</si>
  <si>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</si>
  <si>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</si>
  <si>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</si>
  <si>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</si>
  <si>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</si>
  <si>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</si>
  <si>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</si>
  <si>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</si>
  <si>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</si>
  <si>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</si>
  <si>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</si>
  <si>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</si>
  <si>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</si>
  <si>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</si>
  <si>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</si>
  <si>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</si>
  <si>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</si>
  <si>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</si>
  <si>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</si>
  <si>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</si>
  <si>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</si>
  <si>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</si>
  <si>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</si>
  <si>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</si>
  <si>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</si>
  <si>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</si>
  <si>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</si>
  <si>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</si>
  <si>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</si>
  <si>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</si>
  <si>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</si>
  <si>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</si>
  <si>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</si>
  <si>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</si>
  <si>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</si>
  <si>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</si>
  <si>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</si>
  <si>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</si>
  <si>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</si>
  <si>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</si>
  <si>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</si>
  <si>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</si>
  <si>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</si>
  <si>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</si>
  <si>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</si>
  <si>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</si>
  <si>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</si>
  <si>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</si>
  <si>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</si>
  <si>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</si>
  <si>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</si>
  <si>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</si>
  <si>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</si>
  <si>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</si>
  <si>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</si>
  <si>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</si>
  <si>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</si>
  <si>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</si>
  <si>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</si>
  <si>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</si>
  <si>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</si>
  <si>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</si>
  <si>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</si>
  <si>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</si>
  <si>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</si>
  <si>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</si>
  <si>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</si>
  <si>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</si>
  <si>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</si>
  <si>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</si>
  <si>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</si>
  <si>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</si>
  <si>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</si>
  <si>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</si>
  <si>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</si>
  <si>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</si>
  <si>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</si>
  <si>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</si>
  <si>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</si>
  <si>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</si>
  <si>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</si>
  <si>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</si>
  <si>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</si>
  <si>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</si>
  <si>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</si>
  <si>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</si>
  <si>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</si>
  <si>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</si>
  <si>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</si>
  <si>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</si>
  <si>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</si>
  <si>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</si>
  <si>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</si>
  <si>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</si>
  <si>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</si>
  <si>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</si>
  <si>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</si>
  <si>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</si>
  <si>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</si>
  <si>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</si>
  <si>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</si>
  <si>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</si>
  <si>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</si>
  <si>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</si>
  <si>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</si>
  <si>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</si>
  <si>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</si>
  <si>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</si>
  <si>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</si>
  <si>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</si>
  <si>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</si>
  <si>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</si>
  <si>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</si>
  <si>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</si>
  <si>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</si>
  <si>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</si>
  <si>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</si>
  <si>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</si>
  <si>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</si>
  <si>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</si>
  <si>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</si>
  <si>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</si>
  <si>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</si>
  <si>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</si>
  <si>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</si>
  <si>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</si>
  <si>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</si>
  <si>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</si>
  <si>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</si>
  <si>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</si>
  <si>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</si>
  <si>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</si>
  <si>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</si>
  <si>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</si>
  <si>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</si>
  <si>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</si>
  <si>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</si>
  <si>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</si>
  <si>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</si>
  <si>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</si>
  <si>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</si>
  <si>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</si>
  <si>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</si>
  <si>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</si>
  <si>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</si>
  <si>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</si>
  <si>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</si>
  <si>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</si>
  <si>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</si>
  <si>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</si>
  <si>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</si>
  <si>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</si>
  <si>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</si>
  <si>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</si>
  <si>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</si>
  <si>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</si>
  <si>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</si>
  <si>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</si>
  <si>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</si>
  <si>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</si>
  <si>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</si>
  <si>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</si>
  <si>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</si>
  <si>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</si>
  <si>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</si>
  <si>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</si>
  <si>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</si>
  <si>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</si>
  <si>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</si>
  <si>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</si>
  <si>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</si>
  <si>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</si>
  <si>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</si>
  <si>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</si>
  <si>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</si>
  <si>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</si>
  <si>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</si>
  <si>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</si>
  <si>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</si>
  <si>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</si>
  <si>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</si>
  <si>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</si>
  <si>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</si>
  <si>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</si>
  <si>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</si>
  <si>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</si>
  <si>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</si>
  <si>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</si>
  <si>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</si>
  <si>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</si>
  <si>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</si>
  <si>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</si>
  <si>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</si>
  <si>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</si>
  <si>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</si>
  <si>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</si>
  <si>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</si>
  <si>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</si>
  <si>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</si>
  <si>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</si>
  <si>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</si>
  <si>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</si>
  <si>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</si>
  <si>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</si>
  <si>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</si>
  <si>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</si>
  <si>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</si>
  <si>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</si>
  <si>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</si>
  <si>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</si>
  <si>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</si>
  <si>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</si>
  <si>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</si>
  <si>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</si>
  <si>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</si>
  <si>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</si>
  <si>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</si>
  <si>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</si>
  <si>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</si>
  <si>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</si>
  <si>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</si>
  <si>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</si>
  <si>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</si>
  <si>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</si>
  <si>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</si>
  <si>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</si>
  <si>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</si>
  <si>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</si>
  <si>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</si>
  <si>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</si>
  <si>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</si>
  <si>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</si>
  <si>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</si>
  <si>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</si>
  <si>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</si>
  <si>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</si>
  <si>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</si>
  <si>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</si>
  <si>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</si>
  <si>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</si>
  <si>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</si>
  <si>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</si>
  <si>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</si>
  <si>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</si>
  <si>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</si>
  <si>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</si>
  <si>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</si>
  <si>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</si>
  <si>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</si>
  <si>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</si>
  <si>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</si>
  <si>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</si>
  <si>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</si>
  <si>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</si>
  <si>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</si>
  <si>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</si>
  <si>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</si>
  <si>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</si>
  <si>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</si>
  <si>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</si>
  <si>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</si>
  <si>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</si>
  <si>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</si>
  <si>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</si>
  <si>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</si>
  <si>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</si>
  <si>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</si>
  <si>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</si>
  <si>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</si>
  <si>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</si>
  <si>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</si>
  <si>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</si>
  <si>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</si>
  <si>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</si>
  <si>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</si>
  <si>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</si>
  <si>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</si>
  <si>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</si>
  <si>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</si>
  <si>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</si>
  <si>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</si>
  <si>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</si>
  <si>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</si>
  <si>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</si>
  <si>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</si>
  <si>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</si>
  <si>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</si>
  <si>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</si>
  <si>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</si>
  <si>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</si>
  <si>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</si>
  <si>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</si>
  <si>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</si>
  <si>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</si>
  <si>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</si>
  <si>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</si>
  <si>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</si>
  <si>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</si>
  <si>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</si>
  <si>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</si>
  <si>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</si>
  <si>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</si>
  <si>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</si>
  <si>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</si>
  <si>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</si>
  <si>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</si>
  <si>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</si>
  <si>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</si>
  <si>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</si>
  <si>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</si>
  <si>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</si>
  <si>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</si>
  <si>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</si>
  <si>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</si>
  <si>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</si>
  <si>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</si>
  <si>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</si>
  <si>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</si>
  <si>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</si>
  <si>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</si>
  <si>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</si>
  <si>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</si>
  <si>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</si>
  <si>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</si>
  <si>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</si>
  <si>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</si>
  <si>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</si>
  <si>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</si>
  <si>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</si>
  <si>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</si>
  <si>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</si>
  <si>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</si>
  <si>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</si>
  <si>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</si>
  <si>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</si>
  <si>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</si>
  <si>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</si>
  <si>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</si>
  <si>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</si>
  <si>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</si>
  <si>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</si>
  <si>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</si>
  <si>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</si>
  <si>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</si>
  <si>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</si>
  <si>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</si>
  <si>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</si>
  <si>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</si>
  <si>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</si>
  <si>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</si>
  <si>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</si>
  <si>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</si>
  <si>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</si>
  <si>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</si>
  <si>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</si>
  <si>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</si>
  <si>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</si>
  <si>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</si>
  <si>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</si>
  <si>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</si>
  <si>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</si>
  <si>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</si>
  <si>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</si>
  <si>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</si>
  <si>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</si>
  <si>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</si>
  <si>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</si>
  <si>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</si>
  <si>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</si>
  <si>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</si>
  <si>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</si>
  <si>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</si>
  <si>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</si>
  <si>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</si>
  <si>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</si>
  <si>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</si>
  <si>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</si>
  <si>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</si>
  <si>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</si>
  <si>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</si>
  <si>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</si>
  <si>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</si>
  <si>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</si>
  <si>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</si>
  <si>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</si>
  <si>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</si>
  <si>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</si>
  <si>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</si>
  <si>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</si>
  <si>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</si>
  <si>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</si>
  <si>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</si>
  <si>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</si>
  <si>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</si>
  <si>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</si>
  <si>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</si>
  <si>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</si>
  <si>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</si>
  <si>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</si>
  <si>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</si>
  <si>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</si>
  <si>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</si>
  <si>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</si>
  <si>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</si>
  <si>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</si>
  <si>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</si>
  <si>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</si>
  <si>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</si>
  <si>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</si>
  <si>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</si>
  <si>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</si>
  <si>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</si>
  <si>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</si>
  <si>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</si>
  <si>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</si>
  <si>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</si>
  <si>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</si>
  <si>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</si>
  <si>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</si>
  <si>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</si>
  <si>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</si>
  <si>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</si>
  <si>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</si>
  <si>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</si>
  <si>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</si>
  <si>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</si>
  <si>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</si>
  <si>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</si>
  <si>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</si>
  <si>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</si>
  <si>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</si>
  <si>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</si>
  <si>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</si>
  <si>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</si>
  <si>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</si>
  <si>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</si>
  <si>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</si>
  <si>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</si>
  <si>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</si>
  <si>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</si>
  <si>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</si>
  <si>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</si>
  <si>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</si>
  <si>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</si>
  <si>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</si>
  <si>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</si>
  <si>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</si>
  <si>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</si>
  <si>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</si>
  <si>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</si>
  <si>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</si>
  <si>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</si>
  <si>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</si>
  <si>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</si>
  <si>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</si>
  <si>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</si>
  <si>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</si>
  <si>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</si>
  <si>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</si>
  <si>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</si>
  <si>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</si>
  <si>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</si>
  <si>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</si>
  <si>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</si>
  <si>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</si>
  <si>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</si>
  <si>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</si>
  <si>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</si>
  <si>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</si>
  <si>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</si>
  <si>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</si>
  <si>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</si>
  <si>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</si>
  <si>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</si>
  <si>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</si>
  <si>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</si>
  <si>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</si>
  <si>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</si>
  <si>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</si>
  <si>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</si>
  <si>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</si>
  <si>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</si>
  <si>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</si>
  <si>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</si>
  <si>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</si>
  <si>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</si>
  <si>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</si>
  <si>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</si>
  <si>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</si>
  <si>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</si>
  <si>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</si>
  <si>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</si>
  <si>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</si>
  <si>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</si>
  <si>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</si>
  <si>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</si>
  <si>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</si>
  <si>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</si>
  <si>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</si>
  <si>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</si>
  <si>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</si>
  <si>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</si>
  <si>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</si>
  <si>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</si>
  <si>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</si>
  <si>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</si>
  <si>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</si>
  <si>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</si>
  <si>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</si>
  <si>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</si>
  <si>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</si>
  <si>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</si>
  <si>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</si>
  <si>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</si>
  <si>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</si>
  <si>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</si>
  <si>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</si>
  <si>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</si>
  <si>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</si>
  <si>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</si>
  <si>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</si>
  <si>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</si>
  <si>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</si>
  <si>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</si>
  <si>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</si>
  <si>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</si>
  <si>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</si>
  <si>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</si>
  <si>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</si>
  <si>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</si>
  <si>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</si>
  <si>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</si>
  <si>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</si>
  <si>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</si>
  <si>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</si>
  <si>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</si>
  <si>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</si>
  <si>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</si>
  <si>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</si>
  <si>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</si>
  <si>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</si>
  <si>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</si>
  <si>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</si>
  <si>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</si>
  <si>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</si>
  <si>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</si>
  <si>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</si>
  <si>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</si>
  <si>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</si>
  <si>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</si>
  <si>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</si>
  <si>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</si>
  <si>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</si>
  <si>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</si>
  <si>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</si>
  <si>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</si>
  <si>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</si>
  <si>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</si>
  <si>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</si>
  <si>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</si>
  <si>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</si>
  <si>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</si>
  <si>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</si>
  <si>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</si>
  <si>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</si>
  <si>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</si>
  <si>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</si>
  <si>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</si>
  <si>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</si>
  <si>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</si>
  <si>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</si>
  <si>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</si>
  <si>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</si>
  <si>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</si>
  <si>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</si>
  <si>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</si>
  <si>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</si>
  <si>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</si>
  <si>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</si>
  <si>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</si>
  <si>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</si>
  <si>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</si>
  <si>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</si>
  <si>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</si>
  <si>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</si>
  <si>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</si>
  <si>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</si>
  <si>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</si>
  <si>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</si>
  <si>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</si>
  <si>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</si>
  <si>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</si>
  <si>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</si>
  <si>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</si>
  <si>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</si>
  <si>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</si>
  <si>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</si>
  <si>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</si>
  <si>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</si>
  <si>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</si>
  <si>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</si>
  <si>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</si>
  <si>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</si>
  <si>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</si>
  <si>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</si>
  <si>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</si>
  <si>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</si>
  <si>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</si>
  <si>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</si>
  <si>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</si>
  <si>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</si>
  <si>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</si>
  <si>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</si>
  <si>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</si>
  <si>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</si>
  <si>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</si>
  <si>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</si>
  <si>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</si>
  <si>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</si>
  <si>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</si>
  <si>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</si>
  <si>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</si>
  <si>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</si>
  <si>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</si>
  <si>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</si>
  <si>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</si>
  <si>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</si>
  <si>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</si>
  <si>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</si>
  <si>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</si>
  <si>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</si>
  <si>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</si>
  <si>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</si>
  <si>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</si>
  <si>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</si>
  <si>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</si>
  <si>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</si>
  <si>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</si>
  <si>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</si>
  <si>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</si>
  <si>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</si>
  <si>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</si>
  <si>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</si>
  <si>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</si>
  <si>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</si>
  <si>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</si>
  <si>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</si>
  <si>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</si>
  <si>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</si>
  <si>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</si>
  <si>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</si>
  <si>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</si>
  <si>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</si>
  <si>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</si>
  <si>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</si>
  <si>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</si>
  <si>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</si>
  <si>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</si>
  <si>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</si>
  <si>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</si>
  <si>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</si>
  <si>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</si>
  <si>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</si>
  <si>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</si>
  <si>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</si>
  <si>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</si>
  <si>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</si>
  <si>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</si>
  <si>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</si>
  <si>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</si>
  <si>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</si>
  <si>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</si>
  <si>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</si>
  <si>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</si>
  <si>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</si>
  <si>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</si>
  <si>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</si>
  <si>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</si>
  <si>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</si>
  <si>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</si>
  <si>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</si>
  <si>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</si>
  <si>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</si>
  <si>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</si>
  <si>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</si>
  <si>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</si>
  <si>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</si>
  <si>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</si>
  <si>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</si>
  <si>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</si>
  <si>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</si>
  <si>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</si>
  <si>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</si>
  <si>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</si>
  <si>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</si>
  <si>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</si>
  <si>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</si>
  <si>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</si>
  <si>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</si>
  <si>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</si>
  <si>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</si>
  <si>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</si>
  <si>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</si>
  <si>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</si>
  <si>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</si>
  <si>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</si>
  <si>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</si>
  <si>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</si>
  <si>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</si>
  <si>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</si>
  <si>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</si>
  <si>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</si>
  <si>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</si>
  <si>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</si>
  <si>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</si>
  <si>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</si>
  <si>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</si>
  <si>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</si>
  <si>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</si>
  <si>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</si>
  <si>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</si>
  <si>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</si>
  <si>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</si>
  <si>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</si>
  <si>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</si>
  <si>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</si>
  <si>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</si>
  <si>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</si>
  <si>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</si>
  <si>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</si>
  <si>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</si>
  <si>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</si>
  <si>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</si>
  <si>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</si>
  <si>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</si>
  <si>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</si>
  <si>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</si>
  <si>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</si>
  <si>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</si>
  <si>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</si>
  <si>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</si>
  <si>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</si>
  <si>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</si>
  <si>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</si>
  <si>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</si>
  <si>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</si>
  <si>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</si>
  <si>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</si>
  <si>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</si>
  <si>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</si>
  <si>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</si>
  <si>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</si>
  <si>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</si>
  <si>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</si>
  <si>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</si>
  <si>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</si>
  <si>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</si>
  <si>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</si>
  <si>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</si>
  <si>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</si>
  <si>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</si>
  <si>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</si>
  <si>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</si>
  <si>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</si>
  <si>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</si>
  <si>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</si>
  <si>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</si>
  <si>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</si>
  <si>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</si>
  <si>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</si>
  <si>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</si>
  <si>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</si>
  <si>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</si>
  <si>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</si>
  <si>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</si>
  <si>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</si>
  <si>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</si>
  <si>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</si>
  <si>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</si>
  <si>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</si>
  <si>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</si>
  <si>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</si>
  <si>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</si>
  <si>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</si>
  <si>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</si>
  <si>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</si>
  <si>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</si>
  <si>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</si>
  <si>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</si>
  <si>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</si>
  <si>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</si>
  <si>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</si>
  <si>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</si>
  <si>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</si>
  <si>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</si>
  <si>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</si>
  <si>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</si>
  <si>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</si>
  <si>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</si>
  <si>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</si>
  <si>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</si>
  <si>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</si>
  <si>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</si>
  <si>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</si>
  <si>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</si>
  <si>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</si>
  <si>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</si>
  <si>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</si>
  <si>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</si>
  <si>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</si>
  <si>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</si>
  <si>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</si>
  <si>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</si>
  <si>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</si>
  <si>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</si>
  <si>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</si>
  <si>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</si>
  <si>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</si>
  <si>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</si>
  <si>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</si>
  <si>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</si>
  <si>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</si>
  <si>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</si>
  <si>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</si>
  <si>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</si>
  <si>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</si>
  <si>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</si>
  <si>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</si>
  <si>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</si>
  <si>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</si>
  <si>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</si>
  <si>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</si>
  <si>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</si>
  <si>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</si>
  <si>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</si>
  <si>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</si>
  <si>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</si>
  <si>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</si>
  <si>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</si>
  <si>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</si>
  <si>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</si>
  <si>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</si>
  <si>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</si>
  <si>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</si>
  <si>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</si>
  <si>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</si>
  <si>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</si>
  <si>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</si>
  <si>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</si>
  <si>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</si>
  <si>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</si>
  <si>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</si>
  <si>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</si>
  <si>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</si>
  <si>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</si>
  <si>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</si>
  <si>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</si>
  <si>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</si>
  <si>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</si>
  <si>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</si>
  <si>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</si>
  <si>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</si>
  <si>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</si>
  <si>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</si>
  <si>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</si>
  <si>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</si>
  <si>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</si>
  <si>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</si>
  <si>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</si>
  <si>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</si>
  <si>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</si>
  <si>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</si>
  <si>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</si>
  <si>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</si>
  <si>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</si>
  <si>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</si>
  <si>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</si>
  <si>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</si>
  <si>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</si>
  <si>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</si>
  <si>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</si>
  <si>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</si>
  <si>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</si>
  <si>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</si>
  <si>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</si>
  <si>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</si>
  <si>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</si>
  <si>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</si>
  <si>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</si>
  <si>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</si>
  <si>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</si>
  <si>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</si>
  <si>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</si>
  <si>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</si>
  <si>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</si>
  <si>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</si>
  <si>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</si>
  <si>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</si>
  <si>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</si>
  <si>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</si>
  <si>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</si>
  <si>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</si>
  <si>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</si>
  <si>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</si>
  <si>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</si>
  <si>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</si>
  <si>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</si>
  <si>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</si>
  <si>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</si>
  <si>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</si>
  <si>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</si>
  <si>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</si>
  <si>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</si>
  <si>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</si>
  <si>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</si>
  <si>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</si>
  <si>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</si>
  <si>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</si>
  <si>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</si>
  <si>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</si>
  <si>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</si>
  <si>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</si>
  <si>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</si>
  <si>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</si>
  <si>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</si>
  <si>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</si>
  <si>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</si>
  <si>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</si>
  <si>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</si>
  <si>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</si>
  <si>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</si>
  <si>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</si>
  <si>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</si>
  <si>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</si>
  <si>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</si>
  <si>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</si>
  <si>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</si>
  <si>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</si>
  <si>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</si>
  <si>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</si>
  <si>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</si>
  <si>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</si>
  <si>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</si>
  <si>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</si>
  <si>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</si>
  <si>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</si>
  <si>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</si>
  <si>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</si>
  <si>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</si>
  <si>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</si>
  <si>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</si>
  <si>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</si>
  <si>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</si>
  <si>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</si>
  <si>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</si>
  <si>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</si>
  <si>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</si>
  <si>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</si>
  <si>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</si>
  <si>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</si>
  <si>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</si>
  <si>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</si>
  <si>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</si>
  <si>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</si>
  <si>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</si>
  <si>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</si>
  <si>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</si>
  <si>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</si>
  <si>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</si>
  <si>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</si>
  <si>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</si>
  <si>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</si>
  <si>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</si>
  <si>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</si>
  <si>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</si>
  <si>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</si>
  <si>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</si>
  <si>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</si>
  <si>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</si>
  <si>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</si>
  <si>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</si>
  <si>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</si>
  <si>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</si>
  <si>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</si>
  <si>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</si>
  <si>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</si>
  <si>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</si>
  <si>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</si>
  <si>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</si>
  <si>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</si>
  <si>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</si>
  <si>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</si>
  <si>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</si>
  <si>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</si>
  <si>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</si>
  <si>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</si>
  <si>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</si>
  <si>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</si>
  <si>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</si>
  <si>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</si>
  <si>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</si>
  <si>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</si>
  <si>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</si>
  <si>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</si>
  <si>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</si>
  <si>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</si>
  <si>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</si>
  <si>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</si>
  <si>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</si>
  <si>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</si>
  <si>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</si>
  <si>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</si>
  <si>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</si>
  <si>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</si>
  <si>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</si>
  <si>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</si>
  <si>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</si>
  <si>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</si>
  <si>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</si>
  <si>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</si>
  <si>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</si>
  <si>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</si>
  <si>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</si>
  <si>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</si>
  <si>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</si>
  <si>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</si>
  <si>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</si>
  <si>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</si>
  <si>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</si>
  <si>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</si>
  <si>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</si>
  <si>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</si>
  <si>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</si>
  <si>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</si>
  <si>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</si>
  <si>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</si>
  <si>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</si>
  <si>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</si>
  <si>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</si>
  <si>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</si>
  <si>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</si>
  <si>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</si>
  <si>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</si>
  <si>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</si>
  <si>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</si>
  <si>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</si>
  <si>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</si>
  <si>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</si>
  <si>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</si>
  <si>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</si>
  <si>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</si>
  <si>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</si>
  <si>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</si>
  <si>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</si>
  <si>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</si>
  <si>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</si>
  <si>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</si>
  <si>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</si>
  <si>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</si>
  <si>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</si>
  <si>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</si>
  <si>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</si>
  <si>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</si>
  <si>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</si>
  <si>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</si>
  <si>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</si>
  <si>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</si>
  <si>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</si>
  <si>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</si>
  <si>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</si>
  <si>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</si>
  <si>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</si>
  <si>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</si>
  <si>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</si>
  <si>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</si>
  <si>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</si>
  <si>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</si>
  <si>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</si>
  <si>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</si>
  <si>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</si>
  <si>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</si>
  <si>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</si>
  <si>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</si>
  <si>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</si>
  <si>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</si>
  <si>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</si>
  <si>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</si>
  <si>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</si>
  <si>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</si>
  <si>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</si>
  <si>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</si>
  <si>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</si>
  <si>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</si>
  <si>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</si>
  <si>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</si>
  <si>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</si>
  <si>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</si>
  <si>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</si>
  <si>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</si>
  <si>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</si>
  <si>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</si>
  <si>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</si>
  <si>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</si>
  <si>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</si>
  <si>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</si>
  <si>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</si>
  <si>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</si>
  <si>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</si>
  <si>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</si>
  <si>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</si>
  <si>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</si>
  <si>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</si>
  <si>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</si>
  <si>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</si>
  <si>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</si>
  <si>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</si>
  <si>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</si>
  <si>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</si>
  <si>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</si>
  <si>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</si>
  <si>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</si>
  <si>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</si>
  <si>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</si>
  <si>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</si>
  <si>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</si>
  <si>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</si>
  <si>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</si>
  <si>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</si>
  <si>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</si>
  <si>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</si>
  <si>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</si>
  <si>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</si>
  <si>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</si>
  <si>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</si>
  <si>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</si>
  <si>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</si>
  <si>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</si>
  <si>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</si>
  <si>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</si>
  <si>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</si>
  <si>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</si>
  <si>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</si>
  <si>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</si>
  <si>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</si>
  <si>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</si>
  <si>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</si>
  <si>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</si>
  <si>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</si>
  <si>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</si>
  <si>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</si>
  <si>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</si>
  <si>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</si>
  <si>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</si>
  <si>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</si>
  <si>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</si>
  <si>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</si>
  <si>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</si>
  <si>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</si>
  <si>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</si>
  <si>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</si>
  <si>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</si>
  <si>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</si>
  <si>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</si>
  <si>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</si>
  <si>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</si>
  <si>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</si>
  <si>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</si>
  <si>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</si>
  <si>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</si>
  <si>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</si>
  <si>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</si>
  <si>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</si>
  <si>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</si>
  <si>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</si>
  <si>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</si>
  <si>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</si>
  <si>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</si>
  <si>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</si>
  <si>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</si>
  <si>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</si>
  <si>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</si>
  <si>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</si>
  <si>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</si>
  <si>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</si>
  <si>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</si>
  <si>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</si>
  <si>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</si>
  <si>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</si>
  <si>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</si>
  <si>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</si>
  <si>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</si>
  <si>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</si>
  <si>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</si>
  <si>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</si>
  <si>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</si>
  <si>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</si>
  <si>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</si>
  <si>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</si>
  <si>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</si>
  <si>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</si>
  <si>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</si>
  <si>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</si>
  <si>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</si>
  <si>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</si>
  <si>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</si>
  <si>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</si>
  <si>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</si>
  <si>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</si>
  <si>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</si>
  <si>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</si>
  <si>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</si>
  <si>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</si>
  <si>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</si>
  <si>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</si>
  <si>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</si>
  <si>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</si>
  <si>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</si>
  <si>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</si>
  <si>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</si>
  <si>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</si>
  <si>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</si>
  <si>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</si>
  <si>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</si>
  <si>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</si>
  <si>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</si>
  <si>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</si>
  <si>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</si>
  <si>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</si>
  <si>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</si>
  <si>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</si>
  <si>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</si>
  <si>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</si>
  <si>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</si>
  <si>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</si>
  <si>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</si>
  <si>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</si>
  <si>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</si>
  <si>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</si>
  <si>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</si>
  <si>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</si>
  <si>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</si>
  <si>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</si>
  <si>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</si>
  <si>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</si>
  <si>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</si>
  <si>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</si>
  <si>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</si>
  <si>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</si>
  <si>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</si>
  <si>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</si>
  <si>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</si>
  <si>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</si>
  <si>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</si>
  <si>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</si>
  <si>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</si>
  <si>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</si>
  <si>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</si>
  <si>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</si>
  <si>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</si>
  <si>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</si>
  <si>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</si>
  <si>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</si>
  <si>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</si>
  <si>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</si>
  <si>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</si>
  <si>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</si>
  <si>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</si>
  <si>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</si>
  <si>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</si>
  <si>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</si>
  <si>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</si>
  <si>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</si>
  <si>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</si>
  <si>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</si>
  <si>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</si>
  <si>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</si>
  <si>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</si>
  <si>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</si>
  <si>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</si>
  <si>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</si>
  <si>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</si>
  <si>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</si>
  <si>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</si>
  <si>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</si>
  <si>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</si>
  <si>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</si>
  <si>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</si>
  <si>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</si>
  <si>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</si>
  <si>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</si>
  <si>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</si>
  <si>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</si>
  <si>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</si>
  <si>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</si>
  <si>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</si>
  <si>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</si>
  <si>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</si>
  <si>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</si>
  <si>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</si>
  <si>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</si>
  <si>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</si>
  <si>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</si>
  <si>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</si>
  <si>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</si>
  <si>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</si>
  <si>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</si>
  <si>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</si>
  <si>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</si>
  <si>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</si>
  <si>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</si>
  <si>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</si>
  <si>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</si>
  <si>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</si>
  <si>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</si>
  <si>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</si>
  <si>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</si>
  <si>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</si>
  <si>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</si>
  <si>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</si>
  <si>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</si>
  <si>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</si>
  <si>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</si>
  <si>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</si>
  <si>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</si>
  <si>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</si>
  <si>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</si>
  <si>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</si>
  <si>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</si>
  <si>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</si>
  <si>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</si>
  <si>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</si>
  <si>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</si>
  <si>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</si>
  <si>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</si>
  <si>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</si>
  <si>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</si>
  <si>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</si>
  <si>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</si>
  <si>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</si>
  <si>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</si>
  <si>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</si>
  <si>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</si>
  <si>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</si>
  <si>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</si>
  <si>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</si>
  <si>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</si>
  <si>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</si>
  <si>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</si>
  <si>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</si>
  <si>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</si>
  <si>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</si>
  <si>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</si>
  <si>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</si>
  <si>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</si>
  <si>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</si>
  <si>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</si>
  <si>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</si>
  <si>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</si>
  <si>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</si>
  <si>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</si>
  <si>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</si>
  <si>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</si>
  <si>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</si>
  <si>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</si>
  <si>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</si>
  <si>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</si>
  <si>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</si>
  <si>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</si>
  <si>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</si>
  <si>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</si>
  <si>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</si>
  <si>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</si>
  <si>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</si>
  <si>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</si>
  <si>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</si>
  <si>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</si>
  <si>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</si>
  <si>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</si>
  <si>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</si>
  <si>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</si>
  <si>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</si>
  <si>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</si>
  <si>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</si>
  <si>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</si>
  <si>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</si>
  <si>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</si>
  <si>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</si>
  <si>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</si>
  <si>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</si>
  <si>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</si>
  <si>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</si>
  <si>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</si>
  <si>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</si>
  <si>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</si>
  <si>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</si>
  <si>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</si>
  <si>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</si>
  <si>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</si>
  <si>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</si>
  <si>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</si>
  <si>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</si>
  <si>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</si>
  <si>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</si>
  <si>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</si>
  <si>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</si>
  <si>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</si>
  <si>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</si>
  <si>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</si>
  <si>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</si>
  <si>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</si>
  <si>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</si>
  <si>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</si>
  <si>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</si>
  <si>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</si>
  <si>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</si>
  <si>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</si>
  <si>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</si>
  <si>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</si>
  <si>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</si>
  <si>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</si>
  <si>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</si>
  <si>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</si>
  <si>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</si>
  <si>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</si>
  <si>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</si>
  <si>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</si>
  <si>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</si>
  <si>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</si>
  <si>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</si>
  <si>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</si>
  <si>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</si>
  <si>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</si>
  <si>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</si>
  <si>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</si>
  <si>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</si>
  <si>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</si>
  <si>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</si>
  <si>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</si>
  <si>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</si>
  <si>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</si>
  <si>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</si>
  <si>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</si>
  <si>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</si>
  <si>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</si>
  <si>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</si>
  <si>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</si>
  <si>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</si>
  <si>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</si>
  <si>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</si>
  <si>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</si>
  <si>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</si>
  <si>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</si>
  <si>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</si>
  <si>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</si>
  <si>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</si>
  <si>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</si>
  <si>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</si>
  <si>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</si>
  <si>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</si>
  <si>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</si>
  <si>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</si>
  <si>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</si>
  <si>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</si>
  <si>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</si>
  <si>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</si>
  <si>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</si>
  <si>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</si>
  <si>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</si>
  <si>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</si>
  <si>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</si>
  <si>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</si>
  <si>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</si>
  <si>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</si>
  <si>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</si>
  <si>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</si>
  <si>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</si>
  <si>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</si>
  <si>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</si>
  <si>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</si>
  <si>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</si>
  <si>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</si>
  <si>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</si>
  <si>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</si>
  <si>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</si>
  <si>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</si>
  <si>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</si>
  <si>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</si>
  <si>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</si>
  <si>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</si>
  <si>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</si>
  <si>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</si>
  <si>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</si>
  <si>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</si>
  <si>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</si>
  <si>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</si>
  <si>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</si>
  <si>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</si>
  <si>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</si>
  <si>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</si>
  <si>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</si>
  <si>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</si>
  <si>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</si>
  <si>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</si>
  <si>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</si>
  <si>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</si>
  <si>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</si>
  <si>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</si>
  <si>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</si>
  <si>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</si>
  <si>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</si>
  <si>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</si>
  <si>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</si>
  <si>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</si>
  <si>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</si>
  <si>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</si>
  <si>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</si>
  <si>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</si>
  <si>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</si>
  <si>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</si>
  <si>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</si>
  <si>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</si>
  <si>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</si>
  <si>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</si>
  <si>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</si>
  <si>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</si>
  <si>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</si>
  <si>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</si>
  <si>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</si>
  <si>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</si>
  <si>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</si>
  <si>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</si>
  <si>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</si>
  <si>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</si>
  <si>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</si>
  <si>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</si>
  <si>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</si>
  <si>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</si>
  <si>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</si>
  <si>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</si>
  <si>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</si>
  <si>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</si>
  <si>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</si>
  <si>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</si>
  <si>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</si>
  <si>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</si>
  <si>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</si>
  <si>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</si>
  <si>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</si>
  <si>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</si>
  <si>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</si>
  <si>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</si>
  <si>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</si>
  <si>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</si>
  <si>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</si>
  <si>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</si>
  <si>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</si>
  <si>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</si>
  <si>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</si>
  <si>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</si>
  <si>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</si>
  <si>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</si>
  <si>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</si>
  <si>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</si>
  <si>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</si>
  <si>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</si>
  <si>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</si>
  <si>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</si>
  <si>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</si>
  <si>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</si>
  <si>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</si>
  <si>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</si>
  <si>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</si>
  <si>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</si>
  <si>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</si>
  <si>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</si>
  <si>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</si>
  <si>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</si>
  <si>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</si>
  <si>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</si>
  <si>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</si>
  <si>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</si>
  <si>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</si>
  <si>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</si>
  <si>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</si>
  <si>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</si>
  <si>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</si>
  <si>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</si>
  <si>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</si>
  <si>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</si>
  <si>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</si>
  <si>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</si>
  <si>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</si>
  <si>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</si>
  <si>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</si>
  <si>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</si>
  <si>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</si>
  <si>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</si>
  <si>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</si>
  <si>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</si>
  <si>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</si>
  <si>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</si>
  <si>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</si>
  <si>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</si>
  <si>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</si>
  <si>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</si>
  <si>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</si>
  <si>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</si>
  <si>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</si>
  <si>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</si>
  <si>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</si>
  <si>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</si>
  <si>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</si>
  <si>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</si>
  <si>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</si>
  <si>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</si>
  <si>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</si>
  <si>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</si>
  <si>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</si>
  <si>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</si>
  <si>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</si>
  <si>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</si>
  <si>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</si>
  <si>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</si>
  <si>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</si>
  <si>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</si>
  <si>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</si>
  <si>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</si>
  <si>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</si>
  <si>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</si>
  <si>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</si>
  <si>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</si>
  <si>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</si>
  <si>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</si>
  <si>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</si>
  <si>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</si>
  <si>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</si>
  <si>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</si>
  <si>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</si>
  <si>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</si>
  <si>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</si>
  <si>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</si>
  <si>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</si>
  <si>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</si>
  <si>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</si>
  <si>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</si>
  <si>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</si>
  <si>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</si>
  <si>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</si>
  <si>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</si>
  <si>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</si>
  <si>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</si>
  <si>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</si>
  <si>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</si>
  <si>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</si>
  <si>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</si>
  <si>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</si>
  <si>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</si>
  <si>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</si>
  <si>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</si>
  <si>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</si>
  <si>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</si>
  <si>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</si>
  <si>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</si>
  <si>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</si>
  <si>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</si>
  <si>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</si>
  <si>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</si>
  <si>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</si>
  <si>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</si>
  <si>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</si>
  <si>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</si>
  <si>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</si>
  <si>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</si>
  <si>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</si>
  <si>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</si>
  <si>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</si>
  <si>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</si>
  <si>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</si>
  <si>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</si>
  <si>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</si>
  <si>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</si>
  <si>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</si>
  <si>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</si>
  <si>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</si>
  <si>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</si>
  <si>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</si>
  <si>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</si>
  <si>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</si>
  <si>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</si>
  <si>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</si>
  <si>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</si>
  <si>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</si>
  <si>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</si>
  <si>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</si>
  <si>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</si>
  <si>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</si>
  <si>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</si>
  <si>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</si>
  <si>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</si>
  <si>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</si>
  <si>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</si>
  <si>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</si>
  <si>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</si>
  <si>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</si>
  <si>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</si>
  <si>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</si>
  <si>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</si>
  <si>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</si>
  <si>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</si>
  <si>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</si>
  <si>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</si>
  <si>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</si>
  <si>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</si>
  <si>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</si>
  <si>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</si>
  <si>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</si>
  <si>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</si>
  <si>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</si>
  <si>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</si>
  <si>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</si>
  <si>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</si>
  <si>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</si>
  <si>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</si>
  <si>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</si>
  <si>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</si>
  <si>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</si>
  <si>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</si>
  <si>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</si>
  <si>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</si>
  <si>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</si>
  <si>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</si>
  <si>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</si>
  <si>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</si>
  <si>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</si>
  <si>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</si>
  <si>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</si>
  <si>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</si>
  <si>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</si>
  <si>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</si>
  <si>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</si>
  <si>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</si>
  <si>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</si>
  <si>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</si>
  <si>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</si>
  <si>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</si>
  <si>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</si>
  <si>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</si>
  <si>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</si>
  <si>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</si>
  <si>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</si>
  <si>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</si>
  <si>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</si>
  <si>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</si>
  <si>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</si>
  <si>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</si>
  <si>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</si>
  <si>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</si>
  <si>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</si>
  <si>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</si>
  <si>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</si>
  <si>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</si>
  <si>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</si>
  <si>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</si>
  <si>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</si>
  <si>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</si>
  <si>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</si>
  <si>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</si>
  <si>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</si>
  <si>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</si>
  <si>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</si>
  <si>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</si>
  <si>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</si>
  <si>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</si>
  <si>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</si>
  <si>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</si>
  <si>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</si>
  <si>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</si>
  <si>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</si>
  <si>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</si>
  <si>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</si>
  <si>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</si>
  <si>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</si>
  <si>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</si>
  <si>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</si>
  <si>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</si>
  <si>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</si>
  <si>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</si>
  <si>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</si>
  <si>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</si>
  <si>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</si>
  <si>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</si>
  <si>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</si>
  <si>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</si>
  <si>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</si>
  <si>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</si>
  <si>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</si>
  <si>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</si>
  <si>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</si>
  <si>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</si>
  <si>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</si>
  <si>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</si>
  <si>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</si>
  <si>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</si>
  <si>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</si>
  <si>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</si>
  <si>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</si>
  <si>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</si>
  <si>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</si>
  <si>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</si>
  <si>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</si>
  <si>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</si>
  <si>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</si>
  <si>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</si>
  <si>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</si>
  <si>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</si>
  <si>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</si>
  <si>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</si>
  <si>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</si>
  <si>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</si>
  <si>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</si>
  <si>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</si>
  <si>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</si>
  <si>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</si>
  <si>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</si>
  <si>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</si>
  <si>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</si>
  <si>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</si>
  <si>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</si>
  <si>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</si>
  <si>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</si>
  <si>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</si>
  <si>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</si>
  <si>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</si>
  <si>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</si>
  <si>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</si>
  <si>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</si>
  <si>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</si>
  <si>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</si>
  <si>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</si>
  <si>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</si>
  <si>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</si>
  <si>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</si>
  <si>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</si>
  <si>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</si>
  <si>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</si>
  <si>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</si>
  <si>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</si>
  <si>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</si>
  <si>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</si>
  <si>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</si>
  <si>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</si>
  <si>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</si>
  <si>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</si>
  <si>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</si>
  <si>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</si>
  <si>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</si>
  <si>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</si>
  <si>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</si>
  <si>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</si>
  <si>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</si>
  <si>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</si>
  <si>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</si>
  <si>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</si>
  <si>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</si>
  <si>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</si>
  <si>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</si>
  <si>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</si>
  <si>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</si>
  <si>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</si>
  <si>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</si>
  <si>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</si>
  <si>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</si>
  <si>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</si>
  <si>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</si>
  <si>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</si>
  <si>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</si>
  <si>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</si>
  <si>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</si>
  <si>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</si>
  <si>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</si>
  <si>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</si>
  <si>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</si>
  <si>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</si>
  <si>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</si>
  <si>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</si>
  <si>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</si>
  <si>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</si>
  <si>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</si>
  <si>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</si>
  <si>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</si>
  <si>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</si>
  <si>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</si>
  <si>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</si>
  <si>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</si>
  <si>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</si>
  <si>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</si>
  <si>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</si>
  <si>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</si>
  <si>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</si>
  <si>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</si>
  <si>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</si>
  <si>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</si>
  <si>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</si>
  <si>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</si>
  <si>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</si>
  <si>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</si>
  <si>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</si>
  <si>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</si>
  <si>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</si>
  <si>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</si>
  <si>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</si>
  <si>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</si>
  <si>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</si>
  <si>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</si>
  <si>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</si>
  <si>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</si>
  <si>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</si>
  <si>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</si>
  <si>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</si>
  <si>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</si>
  <si>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</si>
  <si>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</si>
  <si>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</si>
  <si>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</si>
  <si>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</si>
  <si>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</si>
  <si>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</si>
  <si>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</si>
  <si>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</si>
  <si>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</si>
  <si>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</si>
  <si>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</si>
  <si>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</si>
  <si>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</si>
  <si>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</si>
  <si>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</si>
  <si>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</si>
  <si>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</si>
  <si>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</si>
  <si>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</si>
  <si>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</si>
  <si>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</si>
  <si>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</si>
  <si>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</si>
  <si>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</si>
  <si>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</si>
  <si>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</si>
  <si>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</si>
  <si>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</si>
  <si>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</si>
  <si>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</si>
  <si>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</si>
  <si>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</si>
  <si>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</si>
  <si>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</si>
  <si>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</si>
  <si>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</si>
  <si>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</si>
  <si>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</si>
  <si>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</si>
  <si>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</si>
  <si>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</si>
  <si>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</si>
  <si>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</si>
  <si>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</si>
  <si>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</si>
  <si>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</si>
  <si>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</si>
  <si>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</si>
  <si>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</si>
  <si>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</si>
  <si>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</si>
  <si>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</si>
  <si>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</si>
  <si>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</si>
  <si>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</si>
  <si>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</si>
  <si>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</si>
  <si>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</si>
  <si>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</si>
  <si>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</si>
  <si>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</si>
  <si>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</si>
  <si>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</si>
  <si>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</si>
  <si>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</si>
  <si>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</si>
  <si>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</si>
  <si>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</si>
  <si>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</si>
  <si>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</si>
  <si>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</si>
  <si>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</si>
  <si>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</si>
  <si>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</si>
  <si>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</si>
  <si>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</si>
  <si>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</si>
  <si>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</si>
  <si>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</si>
  <si>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</si>
  <si>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</si>
  <si>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</si>
  <si>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</si>
  <si>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</si>
  <si>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</si>
  <si>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</si>
  <si>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</si>
  <si>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</si>
  <si>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</si>
  <si>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</si>
  <si>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</si>
  <si>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</si>
  <si>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</si>
  <si>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</si>
  <si>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</si>
  <si>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</si>
  <si>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</si>
  <si>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</si>
  <si>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</si>
  <si>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</si>
  <si>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</si>
  <si>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</si>
  <si>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</si>
  <si>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</si>
  <si>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</si>
  <si>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</si>
  <si>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</si>
  <si>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</si>
  <si>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</si>
  <si>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</si>
  <si>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</si>
  <si>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</si>
  <si>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</si>
  <si>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</si>
  <si>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</si>
  <si>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</si>
  <si>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</si>
  <si>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</si>
  <si>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</si>
  <si>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</si>
  <si>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</si>
  <si>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</si>
  <si>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</si>
  <si>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</si>
  <si>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</si>
  <si>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</si>
  <si>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</si>
  <si>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</si>
  <si>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</si>
  <si>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</si>
  <si>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</si>
  <si>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</si>
  <si>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</si>
  <si>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</si>
  <si>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</si>
  <si>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</si>
  <si>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</si>
  <si>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</si>
  <si>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</si>
  <si>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</si>
  <si>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</si>
  <si>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</si>
  <si>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</si>
  <si>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</si>
  <si>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</si>
  <si>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</si>
  <si>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</si>
  <si>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</si>
  <si>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</si>
  <si>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</si>
  <si>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</si>
  <si>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</si>
  <si>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</si>
  <si>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</si>
  <si>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</si>
  <si>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</si>
  <si>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</si>
  <si>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</si>
  <si>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</si>
  <si>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</si>
  <si>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</si>
  <si>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</si>
  <si>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</si>
  <si>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</si>
  <si>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</si>
  <si>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</si>
  <si>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</si>
  <si>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</si>
  <si>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</si>
  <si>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</si>
  <si>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</si>
  <si>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</si>
  <si>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</si>
  <si>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</si>
  <si>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</si>
  <si>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</si>
  <si>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</si>
  <si>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</si>
  <si>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</si>
  <si>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</si>
  <si>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</si>
  <si>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</si>
  <si>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</si>
  <si>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</si>
  <si>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</si>
  <si>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</si>
  <si>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</si>
  <si>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</si>
  <si>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</si>
  <si>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</si>
  <si>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</si>
  <si>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</si>
  <si>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</si>
  <si>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</si>
  <si>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</si>
  <si>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</si>
  <si>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</si>
  <si>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</si>
  <si>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</si>
  <si>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</si>
  <si>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</si>
  <si>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</si>
  <si>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</si>
  <si>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</si>
  <si>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</si>
  <si>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</si>
  <si>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</si>
  <si>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</si>
  <si>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</si>
  <si>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</si>
  <si>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</si>
  <si>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</si>
  <si>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</si>
  <si>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</si>
  <si>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</si>
  <si>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</si>
  <si>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</si>
  <si>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</si>
  <si>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</si>
  <si>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</si>
  <si>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</si>
  <si>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</si>
  <si>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</si>
  <si>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</si>
  <si>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</si>
  <si>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</si>
  <si>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</si>
  <si>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</si>
  <si>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</si>
  <si>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</si>
  <si>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</si>
  <si>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</si>
  <si>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</si>
  <si>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</si>
  <si>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</si>
  <si>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</si>
  <si>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</si>
  <si>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</si>
  <si>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</si>
  <si>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</si>
  <si>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</si>
  <si>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</si>
  <si>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</si>
  <si>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</si>
  <si>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</si>
  <si>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</si>
  <si>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</si>
  <si>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</si>
  <si>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</si>
  <si>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</si>
  <si>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</si>
  <si>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</si>
  <si>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</si>
  <si>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</si>
  <si>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</si>
  <si>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</si>
  <si>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</si>
  <si>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</si>
  <si>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</si>
  <si>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</si>
  <si>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</si>
  <si>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</si>
  <si>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</si>
  <si>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</si>
  <si>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</si>
  <si>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</si>
  <si>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</si>
  <si>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</si>
  <si>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</si>
  <si>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</si>
  <si>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</si>
  <si>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</si>
  <si>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</si>
  <si>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</si>
  <si>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</si>
  <si>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</si>
  <si>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</si>
  <si>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</si>
  <si>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</si>
  <si>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</si>
  <si>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</si>
  <si>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</si>
  <si>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</si>
  <si>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</si>
  <si>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</si>
  <si>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</si>
  <si>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</si>
  <si>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</si>
  <si>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</si>
  <si>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</si>
  <si>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</si>
  <si>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</si>
  <si>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</si>
  <si>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</si>
  <si>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</si>
  <si>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</si>
  <si>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</si>
  <si>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</si>
  <si>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</si>
  <si>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</si>
  <si>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</si>
  <si>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</si>
  <si>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</si>
  <si>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</si>
  <si>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</si>
  <si>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</si>
  <si>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</si>
  <si>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</si>
  <si>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</si>
  <si>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</si>
  <si>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</si>
  <si>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</si>
  <si>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</si>
  <si>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</si>
  <si>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</si>
  <si>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</si>
  <si>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</si>
  <si>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</si>
  <si>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</si>
  <si>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</si>
  <si>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</si>
  <si>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</si>
  <si>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</si>
  <si>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</si>
  <si>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</si>
  <si>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</si>
  <si>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</si>
  <si>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</si>
  <si>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</si>
  <si>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</si>
  <si>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</si>
  <si>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</si>
  <si>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</si>
  <si>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</si>
  <si>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</si>
  <si>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</si>
  <si>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</si>
  <si>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</si>
  <si>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</si>
  <si>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</si>
  <si>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</si>
  <si>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</si>
  <si>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</si>
  <si>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</si>
  <si>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</si>
  <si>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</si>
  <si>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</si>
  <si>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</si>
  <si>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</si>
  <si>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</si>
  <si>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</si>
  <si>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</si>
  <si>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</si>
  <si>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</si>
  <si>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</si>
  <si>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</si>
  <si>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</si>
  <si>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</si>
  <si>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</si>
  <si>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</si>
  <si>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</si>
  <si>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</si>
  <si>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</si>
  <si>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</si>
  <si>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</si>
  <si>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</si>
  <si>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</si>
  <si>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</si>
  <si>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</si>
  <si>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</si>
  <si>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</si>
  <si>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</si>
  <si>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</si>
  <si>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</si>
  <si>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</si>
  <si>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</si>
  <si>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</si>
  <si>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</si>
  <si>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</si>
  <si>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</si>
  <si>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</si>
  <si>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</si>
  <si>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</si>
  <si>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</si>
  <si>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</si>
  <si>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</si>
  <si>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</si>
  <si>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</si>
  <si>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</si>
  <si>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</si>
  <si>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</si>
  <si>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</si>
  <si>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</si>
  <si>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</si>
  <si>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</si>
  <si>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</si>
  <si>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</si>
  <si>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</si>
  <si>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</si>
  <si>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</si>
  <si>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</si>
  <si>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</si>
  <si>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</si>
  <si>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</si>
  <si>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</si>
  <si>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</si>
  <si>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</si>
  <si>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</si>
  <si>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</si>
  <si>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</si>
  <si>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</si>
  <si>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</si>
  <si>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</si>
  <si>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</si>
  <si>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</si>
  <si>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</si>
  <si>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</si>
  <si>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</si>
  <si>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</si>
  <si>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</si>
  <si>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</si>
  <si>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</si>
  <si>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</si>
  <si>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</si>
  <si>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</si>
  <si>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</si>
  <si>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</si>
  <si>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</si>
  <si>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</si>
  <si>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</si>
  <si>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</si>
  <si>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</si>
  <si>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</si>
  <si>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</si>
  <si>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</si>
  <si>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</si>
  <si>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</si>
  <si>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</si>
  <si>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</si>
  <si>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</si>
  <si>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</si>
  <si>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</si>
  <si>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</si>
  <si>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</si>
  <si>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</si>
  <si>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</si>
  <si>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</si>
  <si>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</si>
  <si>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</si>
  <si>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</si>
  <si>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</si>
  <si>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</si>
  <si>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</si>
  <si>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</si>
  <si>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</si>
  <si>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</si>
  <si>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</si>
  <si>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</si>
  <si>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</si>
  <si>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</si>
  <si>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</si>
  <si>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</si>
  <si>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</si>
  <si>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</si>
  <si>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</si>
  <si>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</si>
  <si>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</si>
  <si>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</si>
  <si>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</si>
  <si>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</si>
  <si>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</si>
  <si>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</si>
  <si>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</si>
  <si>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</si>
  <si>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</si>
  <si>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</si>
  <si>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</si>
  <si>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</si>
  <si>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</si>
  <si>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</si>
  <si>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</si>
  <si>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</si>
  <si>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</si>
  <si>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</si>
  <si>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</si>
  <si>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</si>
  <si>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</si>
  <si>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</si>
  <si>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</si>
  <si>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</si>
  <si>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</si>
  <si>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</si>
  <si>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</si>
  <si>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</si>
  <si>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</si>
  <si>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</si>
  <si>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</si>
  <si>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</si>
  <si>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</si>
  <si>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</si>
  <si>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</si>
  <si>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</si>
  <si>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</si>
  <si>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</si>
  <si>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</si>
  <si>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</si>
  <si>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</si>
  <si>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</si>
  <si>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</si>
  <si>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</si>
  <si>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</si>
  <si>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</si>
  <si>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</si>
  <si>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</si>
  <si>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</si>
  <si>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</si>
  <si>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</si>
  <si>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</si>
  <si>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</si>
  <si>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</si>
  <si>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</si>
  <si>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</si>
  <si>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</si>
  <si>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</si>
  <si>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</si>
  <si>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</si>
  <si>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</si>
  <si>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</si>
  <si>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</si>
  <si>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</si>
  <si>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</si>
  <si>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</si>
  <si>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</si>
  <si>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</si>
  <si>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</si>
  <si>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</si>
  <si>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</si>
  <si>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</si>
  <si>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</si>
  <si>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</si>
  <si>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</si>
  <si>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</si>
  <si>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</si>
  <si>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</si>
  <si>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</si>
  <si>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</si>
  <si>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</si>
  <si>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</si>
  <si>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</si>
  <si>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</si>
  <si>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</si>
  <si>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</si>
  <si>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</si>
  <si>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</si>
  <si>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</si>
  <si>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</si>
  <si>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</si>
  <si>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</si>
  <si>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</si>
  <si>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</si>
  <si>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</si>
  <si>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</si>
  <si>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</si>
  <si>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</si>
  <si>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</si>
  <si>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</si>
  <si>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</si>
  <si>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</si>
  <si>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</si>
  <si>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</si>
  <si>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</si>
  <si>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</si>
  <si>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</si>
  <si>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</si>
  <si>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</si>
  <si>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</si>
  <si>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</si>
  <si>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</si>
  <si>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</si>
  <si>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</si>
  <si>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</si>
  <si>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</si>
  <si>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</si>
  <si>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</si>
  <si>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</si>
  <si>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</si>
  <si>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</si>
  <si>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</si>
  <si>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</si>
  <si>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</si>
  <si>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</si>
  <si>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</si>
  <si>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</si>
  <si>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</si>
  <si>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</si>
  <si>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</si>
  <si>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</si>
  <si>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</si>
  <si>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</si>
  <si>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</si>
  <si>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</si>
  <si>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</si>
  <si>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</si>
  <si>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</si>
  <si>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</si>
  <si>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</si>
  <si>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</si>
  <si>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</si>
  <si>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</si>
  <si>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</si>
  <si>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</si>
  <si>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</si>
  <si>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</si>
  <si>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</si>
  <si>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</si>
  <si>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</si>
  <si>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</si>
  <si>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</si>
  <si>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</si>
  <si>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</si>
  <si>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</si>
  <si>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</si>
  <si>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</si>
  <si>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</si>
  <si>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</si>
  <si>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</si>
  <si>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</si>
  <si>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</si>
  <si>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</si>
  <si>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</si>
  <si>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</si>
  <si>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</si>
  <si>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</si>
  <si>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</si>
  <si>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</si>
  <si>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</si>
  <si>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</si>
  <si>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</si>
  <si>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</si>
  <si>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</si>
  <si>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</si>
  <si>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</si>
  <si>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</si>
  <si>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</si>
  <si>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</si>
  <si>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</si>
  <si>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</si>
  <si>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</si>
  <si>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</si>
  <si>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</si>
  <si>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</si>
  <si>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</si>
  <si>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</si>
  <si>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</si>
  <si>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</si>
  <si>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</si>
  <si>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</si>
  <si>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</si>
  <si>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</si>
  <si>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</si>
  <si>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</si>
  <si>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</si>
  <si>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</si>
  <si>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</si>
  <si>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</si>
  <si>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</si>
  <si>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</si>
  <si>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</si>
  <si>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</si>
  <si>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</si>
  <si>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</si>
  <si>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</si>
  <si>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</si>
  <si>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</si>
  <si>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</si>
  <si>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</si>
  <si>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</si>
  <si>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</si>
  <si>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</si>
  <si>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</si>
  <si>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</si>
  <si>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</si>
  <si>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</si>
  <si>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</si>
  <si>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</si>
  <si>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</si>
  <si>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</si>
  <si>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</si>
  <si>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</si>
  <si>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</si>
  <si>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</si>
  <si>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</si>
  <si>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</si>
  <si>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</si>
  <si>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</si>
  <si>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</si>
  <si>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</si>
  <si>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</si>
  <si>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</si>
  <si>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</si>
  <si>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</si>
  <si>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</si>
  <si>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</si>
  <si>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</si>
  <si>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</si>
  <si>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</si>
  <si>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</si>
  <si>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</si>
  <si>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</si>
  <si>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</si>
  <si>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</si>
  <si>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</si>
  <si>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</si>
  <si>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</si>
  <si>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</si>
  <si>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</si>
  <si>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</si>
  <si>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</si>
  <si>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</si>
  <si>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</si>
  <si>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</si>
  <si>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</si>
  <si>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</si>
  <si>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</si>
  <si>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</si>
  <si>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</si>
  <si>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</si>
  <si>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</si>
  <si>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</si>
  <si>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</si>
  <si>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</si>
  <si>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</si>
  <si>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</si>
  <si>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</si>
  <si>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</si>
  <si>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</si>
  <si>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</si>
  <si>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</si>
  <si>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</si>
  <si>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</si>
  <si>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</si>
  <si>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</si>
  <si>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</si>
  <si>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</si>
  <si>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</si>
  <si>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</si>
  <si>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</si>
  <si>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</si>
  <si>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</si>
  <si>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</si>
  <si>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</si>
  <si>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</si>
  <si>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</si>
  <si>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</si>
  <si>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</si>
  <si>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</si>
  <si>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</si>
  <si>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</si>
  <si>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</si>
  <si>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</si>
  <si>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</si>
  <si>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</si>
  <si>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</si>
  <si>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</si>
  <si>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</si>
  <si>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</si>
  <si>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</si>
  <si>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</si>
  <si>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</si>
  <si>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</si>
  <si>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</si>
  <si>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</si>
  <si>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</si>
  <si>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</si>
  <si>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</si>
  <si>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</si>
  <si>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</si>
  <si>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</si>
  <si>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</si>
  <si>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</si>
  <si>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</si>
  <si>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</si>
  <si>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</si>
  <si>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</si>
  <si>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</si>
  <si>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</si>
  <si>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</si>
  <si>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</si>
  <si>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</si>
  <si>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</si>
  <si>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</si>
  <si>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</si>
  <si>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</si>
  <si>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</si>
  <si>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</si>
  <si>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</si>
  <si>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</si>
  <si>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</si>
  <si>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</si>
  <si>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</si>
  <si>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</si>
  <si>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</si>
  <si>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</si>
  <si>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</si>
  <si>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</si>
  <si>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</si>
  <si>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</si>
  <si>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</si>
  <si>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</si>
  <si>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</si>
  <si>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</si>
  <si>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</si>
  <si>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</si>
  <si>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</si>
  <si>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</si>
  <si>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</si>
  <si>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</si>
  <si>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</si>
  <si>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</si>
  <si>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</si>
  <si>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</si>
  <si>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</si>
  <si>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</si>
  <si>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</si>
  <si>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</si>
  <si>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</si>
  <si>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</si>
  <si>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</si>
  <si>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</si>
  <si>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</si>
  <si>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</si>
  <si>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</si>
  <si>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</si>
  <si>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</si>
  <si>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</si>
  <si>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</si>
  <si>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</si>
  <si>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</si>
  <si>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</si>
  <si>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</si>
  <si>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</si>
  <si>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</si>
  <si>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</si>
  <si>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</si>
  <si>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</si>
  <si>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</si>
  <si>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</si>
  <si>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</si>
  <si>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</si>
  <si>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</si>
  <si>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</si>
  <si>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</si>
  <si>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</si>
  <si>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</si>
  <si>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</si>
  <si>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</si>
  <si>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</si>
  <si>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</si>
  <si>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</si>
  <si>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</si>
  <si>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</si>
  <si>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</si>
  <si>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</si>
  <si>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</si>
  <si>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</si>
  <si>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</si>
  <si>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</si>
  <si>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</si>
  <si>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</si>
  <si>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</si>
  <si>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</si>
  <si>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</si>
  <si>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</si>
  <si>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</si>
  <si>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</si>
  <si>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</si>
  <si>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</si>
  <si>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</si>
  <si>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</si>
  <si>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</si>
  <si>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</si>
  <si>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</si>
  <si>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</si>
  <si>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</si>
  <si>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</si>
  <si>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</si>
  <si>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</si>
  <si>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</si>
  <si>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</si>
  <si>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</si>
  <si>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</si>
  <si>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</si>
  <si>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</si>
  <si>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</si>
  <si>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</si>
  <si>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</si>
  <si>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</si>
  <si>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</si>
  <si>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</si>
  <si>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</si>
  <si>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</si>
  <si>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</si>
  <si>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</si>
  <si>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</si>
  <si>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</si>
  <si>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</si>
  <si>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</si>
  <si>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</si>
  <si>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</si>
  <si>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</si>
  <si>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</si>
  <si>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</si>
  <si>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</si>
  <si>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</si>
  <si>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</si>
  <si>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</si>
  <si>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</si>
  <si>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</si>
  <si>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</si>
  <si>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</si>
  <si>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</si>
  <si>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</si>
  <si>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</si>
  <si>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</si>
  <si>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</si>
  <si>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</si>
  <si>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</si>
  <si>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</si>
  <si>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</si>
  <si>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</si>
  <si>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</si>
  <si>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</si>
  <si>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</si>
  <si>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</si>
  <si>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</si>
  <si>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</si>
  <si>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</si>
  <si>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</si>
  <si>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</si>
  <si>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</si>
  <si>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</si>
  <si>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</si>
  <si>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</si>
  <si>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</si>
  <si>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</si>
  <si>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</si>
  <si>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</si>
  <si>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</si>
  <si>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</si>
  <si>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</si>
  <si>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</si>
  <si>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</si>
  <si>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</si>
  <si>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</si>
  <si>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</si>
  <si>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</si>
  <si>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</si>
  <si>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</si>
  <si>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</si>
  <si>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</si>
  <si>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</si>
  <si>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</si>
  <si>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</si>
  <si>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</si>
  <si>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</si>
  <si>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</si>
  <si>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</si>
  <si>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</si>
  <si>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</si>
  <si>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</si>
  <si>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</si>
  <si>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</si>
  <si>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</si>
  <si>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</si>
  <si>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</si>
  <si>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</si>
  <si>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</si>
  <si>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</si>
  <si>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</si>
  <si>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</si>
  <si>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</si>
  <si>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</si>
  <si>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</si>
  <si>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</si>
  <si>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</si>
  <si>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</si>
  <si>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</si>
  <si>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</si>
  <si>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</si>
  <si>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ETA 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</si>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</sst>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3" totalsRowShown="0" headerRowDxfId="15" dataDxfId="14" headerRowBorderDxfId="12" tableBorderDxfId="13">
  <autoFilter ref="A1:L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315.37360011573764</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45978.322026041664</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45978.322026041664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45978.322026041664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45978.322026041664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45978.322026041664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45978.322026041664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45978.322026041664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45978.322026041664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45978.322026041664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45978.322026041664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45978.322026041664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45978.322026041664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45978.322026041664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45978.322026041664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45978.322026041664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45978.322026041664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45978.322026041664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45978.322026041664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45978.322026041664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45978.322026041664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45978.322026041664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45978.322026041664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45978.322026041664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45978.322026041664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45978.322026041664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45978.322026041664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45978.322026041664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45978.322026041664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45978.322026041664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45978.322026041664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45978.322026041664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45978.322026041664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45978.322026041664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45978.322026041664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45978.322026041664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45978.322026041664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45978.322026041664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45978.322026041664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45978.322026041664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45978.322026041664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45978.322026041664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45978.322026041664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45978.322026041664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45978.322026041664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45978.322026041664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45978.322026041664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45978.322026041664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45978.322026041664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45978.322026041664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45978.322026041664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45978.322026041664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45978.322026041664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45978.322026041664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45978.322026041664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45978.322026041664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45978.322026041664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45978.322026041664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45978.322026041664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45978.322026041664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45978.322026041664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45978.322026041664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45978.322026041664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45978.322026041664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45978.322026041664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45978.322026041664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45978.322026041664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45978.322026041664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45978.322026041664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45978.322026041664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45978.322026041664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45978.322026041664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45978.322026041664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45978.322026041664</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DD43AD71-E4BD-4313-A3B6-54F917653A35}"/>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tabSelected="1" workbookViewId="0">
      <pane ySplit="4" topLeftCell="A5" activePane="bottomLeft" state="frozen"/>
      <selection pane="bottomLeft" activeCell="B8" sqref="B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153.32218807870231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1.8856834490725305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3.5868634258804377E-2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45978.322026041664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45978.322026041664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45978.322026041664</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45978.322026041664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45978.322026041664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45978.322026041664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45978.322026041664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45978.322026041664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45978.322026041664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45978.322026041664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45978.322026041664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45978.322026041664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45978.322026041664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45978.322026041664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45978.322026041664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45978.322026041664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45978.322026041664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45978.322026041664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45978.322026041664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45978.322026041664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45978.322026041664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45978.322026041664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45978.322026041664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45978.322026041664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45978.322026041664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45978.322026041664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45978.322026041664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45978.322026041664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45978.322026041664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45978.322026041664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45978.322026041664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45978.322026041664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45978.322026041664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45978.322026041664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45978.322026041664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45978.322026041664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45978.322026041664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45978.322026041664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45978.322026041664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45978.322026041664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45978.322026041664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45978.322026041664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45978.322026041664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45978.322026041664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45978.322026041664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45978.322026041664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45978.322026041664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45978.322026041664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45978.322026041664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45978.322026041664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45978.322026041664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45978.322026041664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45978.322026041664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45978.322026041664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45978.322026041664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45978.322026041664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45978.322026041664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45978.322026041664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45978.322026041664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45978.322026041664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45978.322026041664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45978.322026041664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45978.322026041664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45978.322026041664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45978.322026041664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45978.322026041664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45978.322026041664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45978.322026041664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45978.322026041664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45978.322026041664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45978.322026041664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45978.322026041664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45978.322026041664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45978.322026041664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45978.322026041664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45978.322026041664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45978.322026041664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45978.322026041664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45978.322026041664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45978.322026041664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45978.322026041664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45978.322026041664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45978.322026041664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45978.322026041664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45978.322026041664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45978.322026041664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45978.322026041664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45978.322026041664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45978.322026041664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45978.322026041664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45978.322026041664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45978.322026041664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45978.322026041664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45978.322026041664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45978.322026041664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45978.322026041664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45978.322026041664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45978.322026041664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45978.322026041664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45978.322026041664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45978.322026041664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45978.322026041664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45978.322026041664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45978.322026041664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45978.322026041664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45978.322026041664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45978.322026041664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45978.322026041664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45978.322026041664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45978.322026041664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45978.322026041664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45978.322026041664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45978.322026041664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45978.322026041664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45978.322026041664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45978.322026041664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45978.322026041664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45978.322026041664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45978.322026041664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45978.322026041664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45978.322026041664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45978.322026041664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45978.322026041664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45978.322026041664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45978.322026041664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45978.322026041664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45978.322026041664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45978.322026041664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45978.322026041664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45978.322026041664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45978.322026041664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45978.322026041664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45978.322026041664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45978.322026041664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45978.322026041664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45978.322026041664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45978.322026041664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45978.322026041664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45978.322026041664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45978.322026041664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45978.322026041664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45978.322026041664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45978.322026041664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45978.322026041664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45978.322026041664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45978.322026041664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45978.322026041664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45978.322026041664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45978.322026041664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45978.322026041664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45978.322026041664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45978.322026041664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45978.322026041664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45978.322026041664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45978.322026041664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45978.322026041664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45978.322026041664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45978.322026041664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45978.322026041664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45978.322026041664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45978.322026041664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45978.322026041664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45978.322026041664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45978.322026041664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45978.322026041664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45978.322026041664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45978.322026041664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45978.322026041664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45978.322026041664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45978.322026041664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45978.322026041664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45978.322026041664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45978.322026041664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45978.322026041664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45978.322026041664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45978.322026041664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45978.322026041664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45978.322026041664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45978.322026041664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45978.322026041664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45978.322026041664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45978.322026041664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45978.322026041664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45978.322026041664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45978.322026041664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45978.322026041664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45978.322026041664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45978.322026041664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45978.322026041664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45978.322026041664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45978.322026041664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45978.322026041664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45978.322026041664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45978.322026041664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45978.322026041664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45978.322026041664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45978.322026041664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45978.322026041664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45978.322026041664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45978.322026041664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45978.322026041664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45978.322026041664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45978.322026041664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45978.322026041664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45978.322026041664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45978.322026041664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45978.322026041664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45978.322026041664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45978.322026041664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45978.322026041664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45978.322026041664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45978.322026041664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45978.322026041664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45978.322026041664</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45978.322026041664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45978.322026041664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45978.322026041664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45978.322026041664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45978.322026041664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45978.322026041664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45978.322026041664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45978.322026041664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45978.322026041664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45978.322026041664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45978.322026041664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45978.322026041664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45978.322026041664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45978.322026041664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45978.322026041664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45978.322026041664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45978.322026041664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45978.322026041664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45978.322026041664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45978.322026041664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45978.322026041664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45978.322026041664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45978.322026041664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45978.322026041664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45978.322026041664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45978.322026041664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45978.322026041664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45978.322026041664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45978.322026041664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45978.322026041664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45978.322026041664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45978.322026041664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45978.322026041664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45978.322026041664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45978.322026041664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45978.322026041664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45978.322026041664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45978.322026041664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45978.322026041664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45978.322026041664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45978.322026041664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45978.322026041664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45978.322026041664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45978.322026041664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45978.322026041664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45978.322026041664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45978.322026041664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45978.322026041664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45978.322026041664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45978.322026041664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45978.322026041664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45978.322026041664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45978.322026041664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45978.322026041664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45978.322026041664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45978.322026041664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45978.322026041664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45978.322026041664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45978.322026041664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45978.322026041664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45978.322026041664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45978.322026041664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45978.322026041664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45978.322026041664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45978.322026041664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45978.322026041664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45978.322026041664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45978.322026041664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45978.322026041664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45978.322026041664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45978.322026041664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45978.322026041664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45978.322026041664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45978.322026041664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45978.322026041664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45978.322026041664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45978.322026041664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45978.322026041664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45978.322026041664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45978.322026041664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45978.322026041664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45978.322026041664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45978.322026041664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45978.322026041664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45978.322026041664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45978.322026041664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45978.322026041664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45978.322026041664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45978.322026041664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45978.322026041664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45978.322026041664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45978.322026041664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45978.322026041664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45978.322026041664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45978.322026041664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45978.322026041664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45978.322026041664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45978.322026041664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45978.322026041664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45978.322026041664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45978.322026041664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45978.322026041664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45978.322026041664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45978.322026041664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45978.322026041664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45978.322026041664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45978.322026041664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45978.322026041664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45978.322026041664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45978.322026041664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45978.322026041664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45978.322026041664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45978.322026041664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45978.322026041664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45978.322026041664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45978.322026041664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45978.322026041664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45978.322026041664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45978.322026041664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45978.322026041664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45978.322026041664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45978.322026041664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45978.322026041664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45978.322026041664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45978.322026041664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45978.322026041664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45978.322026041664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45978.322026041664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45978.322026041664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45978.322026041664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45978.322026041664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45978.322026041664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45978.322026041664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45978.322026041664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45978.322026041664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45978.322026041664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45978.322026041664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45978.322026041664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45978.322026041664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45978.322026041664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45978.322026041664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45978.322026041664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45978.322026041664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45978.322026041664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45978.322026041664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45978.322026041664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45978.322026041664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45978.322026041664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45978.322026041664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45978.322026041664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45978.322026041664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45978.322026041664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45978.322026041664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45978.322026041664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45978.322026041664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45978.322026041664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45978.322026041664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45978.322026041664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45978.322026041664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45978.322026041664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45978.322026041664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45978.322026041664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45978.322026041664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45978.322026041664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45978.322026041664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45978.322026041664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45978.322026041664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45978.322026041664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45978.322026041664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45978.322026041664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45978.322026041664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45978.322026041664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45978.322026041664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45978.322026041664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45978.322026041664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45978.322026041664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45978.322026041664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45978.322026041664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45978.322026041664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45978.322026041664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45978.322026041664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45978.322026041664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45978.322026041664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45978.322026041664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45978.322026041664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45978.322026041664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45978.322026041664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45978.322026041664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45978.322026041664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45978.322026041664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45978.322026041664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45978.322026041664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45978.322026041664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45978.322026041664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45978.322026041664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45978.322026041664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45978.322026041664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45978.322026041664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45978.322026041664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45978.322026041664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45978.322026041664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45978.322026041664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45978.322026041664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45978.322026041664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45978.322026041664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45978.322026041664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45978.322026041664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45978.322026041664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45978.322026041664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45978.322026041664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45978.322026041664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45978.322026041664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45978.322026041664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45978.322026041664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45978.322026041664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45978.322026041664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45978.322026041664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45978.322026041664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45978.322026041664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45978.322026041664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45978.322026041664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45978.322026041664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45978.322026041664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45978.322026041664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45978.322026041664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45978.322026041664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45978.322026041664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45978.322026041664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45978.322026041664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45978.322026041664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45978.322026041664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45978.322026041664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45978.322026041664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45978.322026041664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45978.322026041664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45978.322026041664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45978.322026041664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45978.322026041664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45978.322026041664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45978.322026041664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45978.322026041664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45978.322026041664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45978.322026041664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45978.322026041664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45978.322026041664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45978.322026041664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45978.322026041664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45978.322026041664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45978.322026041664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45978.322026041664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45978.322026041664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45978.322026041664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45978.322026041664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45978.322026041664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45978.322026041664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45978.322026041664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45978.322026041664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45978.322026041664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45978.322026041664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45978.322026041664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45978.322026041664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45978.322026041664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45978.322026041664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45978.322026041664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45978.322026041664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45978.322026041664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45978.322026041664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45978.322026041664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45978.322026041664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45978.322026041664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45978.322026041664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45978.322026041664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45978.322026041664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45978.322026041664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45978.322026041664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45978.322026041664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45978.322026041664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45978.322026041664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45978.322026041664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45978.322026041664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45978.322026041664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45978.322026041664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45978.322026041664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45978.322026041664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45978.322026041664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45978.322026041664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45978.322026041664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45978.322026041664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45978.322026041664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45978.322026041664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45978.322026041664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45978.322026041664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45978.322026041664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45978.322026041664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45978.322026041664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45978.322026041664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45978.322026041664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45978.322026041664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45978.322026041664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45978.322026041664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45978.322026041664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45978.322026041664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45978.322026041664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45978.322026041664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45978.322026041664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45978.322026041664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45978.322026041664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45978.322026041664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45978.322026041664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45978.322026041664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45978.322026041664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45978.322026041664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45978.322026041664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45978.322026041664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45978.322026041664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45978.322026041664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45978.322026041664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45978.322026041664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45978.322026041664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45978.322026041664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45978.322026041664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45978.322026041664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45978.322026041664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45978.322026041664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45978.322026041664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45978.322026041664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45978.322026041664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45978.322026041664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45978.322026041664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45978.322026041664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45978.322026041664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45978.322026041664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45978.322026041664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45978.322026041664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45978.322026041664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45978.322026041664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45978.322026041664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45978.322026041664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45978.322026041664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45978.322026041664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45978.322026041664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45978.322026041664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45978.322026041664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45978.322026041664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45978.322026041664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45978.322026041664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45978.322026041664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45978.322026041664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45978.322026041664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45978.322026041664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45978.322026041664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45978.322026041664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45978.322026041664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45978.322026041664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45978.322026041664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45978.322026041664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45978.322026041664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45978.322026041664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45978.322026041664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45978.322026041664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45978.322026041664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45978.322026041664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45978.322026041664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45978.322026041664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45978.322026041664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45978.322026041664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45978.322026041664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45978.322026041664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45978.322026041664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45978.322026041664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45978.322026041664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45978.322026041664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45978.322026041664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45978.322026041664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45978.322026041664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45978.322026041664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45978.322026041664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45978.322026041664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45978.322026041664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45978.322026041664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45978.322026041664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45978.322026041664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45978.322026041664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45978.322026041664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45978.322026041664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45978.322026041664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45978.322026041664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45978.322026041664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45978.322026041664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45978.322026041664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45978.322026041664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45978.322026041664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45978.322026041664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45978.322026041664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45978.322026041664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45978.322026041664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45978.322026041664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45978.322026041664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45978.322026041664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45978.322026041664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45978.322026041664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45978.322026041664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45978.322026041664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45978.322026041664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45978.322026041664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45978.322026041664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45978.322026041664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45978.322026041664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45978.322026041664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45978.322026041664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45978.322026041664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45978.322026041664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45978.322026041664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45978.322026041664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45978.322026041664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45978.322026041664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45978.322026041664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45978.322026041664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45978.322026041664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45978.322026041664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45978.322026041664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45978.322026041664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45978.322026041664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45978.322026041664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45978.322026041664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45978.322026041664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45978.322026041664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45978.322026041664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45978.322026041664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45978.322026041664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45978.322026041664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45978.322026041664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45978.322026041664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45978.322026041664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45978.322026041664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45978.322026041664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45978.322026041664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45978.322026041664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45978.322026041664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45978.322026041664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45978.322026041664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45978.322026041664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45978.322026041664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45978.322026041664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45978.322026041664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45978.322026041664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45978.322026041664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45978.322026041664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45978.322026041664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45978.322026041664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45978.322026041664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45978.322026041664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45978.322026041664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45978.322026041664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45978.322026041664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45978.322026041664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45978.322026041664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45978.322026041664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45978.322026041664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45978.322026041664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45978.322026041664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45978.322026041664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45978.322026041664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45978.322026041664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45978.322026041664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45978.322026041664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45978.322026041664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45978.322026041664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45978.322026041664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45978.322026041664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45978.322026041664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45978.322026041664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45978.322026041664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45978.322026041664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45978.322026041664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45978.322026041664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45978.322026041664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45978.322026041664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45978.322026041664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45978.322026041664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45978.322026041664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45978.322026041664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45978.322026041664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45978.322026041664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45978.322026041664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45978.322026041664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45978.322026041664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45978.322026041664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45978.322026041664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45978.322026041664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45978.322026041664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45978.322026041664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45978.322026041664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45978.322026041664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45978.322026041664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45978.322026041664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45978.322026041664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45978.322026041664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45978.322026041664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45978.322026041664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45978.322026041664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45978.322026041664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45978.322026041664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45978.322026041664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45978.322026041664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45978.322026041664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45978.322026041664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45978.322026041664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45978.322026041664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45978.322026041664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45978.322026041664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45978.322026041664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45978.322026041664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45978.322026041664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45978.322026041664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45978.322026041664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45978.322026041664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45978.322026041664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45978.322026041664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45978.322026041664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45978.322026041664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45978.322026041664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45978.322026041664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45978.322026041664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45978.322026041664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45978.322026041664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45978.322026041664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45978.322026041664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45978.322026041664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45978.322026041664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45978.322026041664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45978.322026041664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45978.322026041664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45978.322026041664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45978.322026041664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45978.322026041664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45978.322026041664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45978.322026041664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45978.322026041664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45978.322026041664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45978.322026041664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45978.322026041664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45978.322026041664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45978.322026041664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45978.322026041664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45978.322026041664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45978.322026041664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45978.322026041664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45978.322026041664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45978.322026041664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45978.322026041664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45978.322026041664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45978.322026041664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45978.322026041664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45978.322026041664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45978.322026041664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45978.322026041664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45978.322026041664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45978.322026041664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45978.322026041664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45978.322026041664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45978.322026041664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45978.322026041664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45978.322026041664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45978.322026041664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45978.322026041664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45978.322026041664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45978.322026041664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45978.322026041664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45978.322026041664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45978.322026041664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45978.322026041664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45978.322026041664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45978.322026041664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45978.322026041664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45978.322026041664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45978.322026041664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45978.322026041664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45978.322026041664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45978.322026041664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45978.322026041664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45978.322026041664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45978.322026041664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45978.322026041664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45978.322026041664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45978.322026041664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45978.322026041664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45978.322026041664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45978.322026041664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45978.322026041664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45978.322026041664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45978.322026041664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45978.322026041664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45978.322026041664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45978.322026041664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45978.322026041664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45978.322026041664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45978.322026041664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45978.322026041664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45978.322026041664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45978.322026041664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45978.322026041664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45978.322026041664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45978.322026041664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45978.322026041664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45978.322026041664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45978.322026041664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45978.322026041664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45978.322026041664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45978.322026041664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45978.322026041664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45978.322026041664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45978.322026041664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45978.322026041664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45978.322026041664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45978.322026041664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45978.322026041664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45978.322026041664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45978.322026041664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45978.322026041664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45978.322026041664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45978.322026041664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45978.322026041664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45978.322026041664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45978.322026041664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45978.322026041664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45978.322026041664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45978.322026041664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45978.322026041664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45978.322026041664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45978.322026041664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45978.322026041664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45978.322026041664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45978.322026041664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45978.322026041664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45978.322026041664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45978.322026041664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45978.322026041664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45978.322026041664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45978.322026041664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45978.322026041664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45978.322026041664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45978.322026041664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45978.322026041664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45978.322026041664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45978.322026041664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45978.322026041664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45978.322026041664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45978.322026041664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45978.322026041664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45978.322026041664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45978.322026041664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45978.322026041664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45978.322026041664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45978.322026041664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45978.322026041664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45978.322026041664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45978.322026041664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45978.322026041664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45978.322026041664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45978.322026041664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45978.322026041664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45978.322026041664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45978.322026041664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45978.322026041664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45978.322026041664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45978.322026041664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45978.322026041664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45978.322026041664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45978.322026041664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45978.322026041664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45978.322026041664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45978.322026041664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45978.322026041664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45978.322026041664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45978.322026041664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45978.322026041664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45978.322026041664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45978.322026041664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45978.322026041664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45978.322026041664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45978.322026041664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45978.322026041664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45978.322026041664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45978.322026041664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45978.322026041664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45978.322026041664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45978.322026041664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45978.322026041664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45978.322026041664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45978.322026041664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45978.322026041664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45978.322026041664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45978.322026041664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45978.322026041664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45978.322026041664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45978.322026041664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45978.322026041664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45978.322026041664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45978.322026041664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45978.322026041664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45978.322026041664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45978.322026041664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45978.322026041664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45978.322026041664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45978.322026041664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45978.322026041664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45978.322026041664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45978.322026041664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45978.322026041664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45978.322026041664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45978.322026041664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45978.322026041664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45978.322026041664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45978.322026041664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45978.322026041664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45978.322026041664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45978.322026041664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45978.322026041664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45978.322026041664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45978.322026041664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45978.322026041664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45978.322026041664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45978.322026041664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45978.322026041664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45978.322026041664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45978.322026041664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45978.322026041664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45978.322026041664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45978.322026041664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45978.322026041664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45978.322026041664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45978.322026041664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45978.322026041664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45978.322026041664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45978.322026041664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45978.322026041664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45978.322026041664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45978.322026041664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45978.322026041664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45978.322026041664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45978.322026041664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45978.322026041664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45978.322026041664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45978.322026041664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45978.322026041664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45978.322026041664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45978.322026041664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45978.322026041664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45978.322026041664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45978.322026041664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45978.322026041664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45978.322026041664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45978.322026041664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45978.322026041664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45978.322026041664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45978.322026041664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45978.322026041664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45978.322026041664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45978.322026041664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45978.322026041664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45978.322026041664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45978.322026041664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45978.322026041664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45978.322026041664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45978.322026041664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45978.322026041664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45978.322026041664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45978.322026041664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45978.322026041664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45978.322026041664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45978.322026041664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45978.322026041664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45978.322026041664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45978.322026041664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45978.322026041664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45978.322026041664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45978.322026041664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45978.322026041664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45978.322026041664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45978.322026041664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45978.322026041664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45978.322026041664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45978.322026041664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45978.322026041664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45978.322026041664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45978.322026041664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45978.322026041664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45978.322026041664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45978.322026041664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45978.322026041664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45978.322026041664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45978.322026041664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45978.322026041664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45978.322026041664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45978.322026041664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45978.322026041664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45978.322026041664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45978.322026041664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45978.322026041664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45978.322026041664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45978.322026041664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45978.322026041664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45978.322026041664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45978.322026041664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45978.322026041664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45978.322026041664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45978.322026041664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45978.322026041664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45978.322026041664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45978.322026041664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45978.322026041664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45978.322026041664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45978.322026041664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45978.322026041664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45978.322026041664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45978.322026041664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45978.322026041664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45978.322026041664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45978.322026041664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45978.322026041664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45978.322026041664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45978.322026041664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45978.322026041664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45978.322026041664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45978.322026041664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45978.322026041664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45978.322026041664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45978.322026041664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45978.322026041664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45978.322026041664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45978.322026041664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45978.322026041664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45978.322026041664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45978.322026041664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45978.322026041664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45978.322026041664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45978.322026041664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45978.322026041664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45978.322026041664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45978.322026041664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45978.322026041664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45978.322026041664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45978.322026041664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45978.322026041664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45978.322026041664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45978.322026041664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45978.322026041664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45978.322026041664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45978.322026041664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45978.322026041664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45978.322026041664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45978.322026041664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45978.322026041664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45978.322026041664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45978.322026041664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45978.322026041664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45978.322026041664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45978.322026041664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45978.322026041664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45978.322026041664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45978.322026041664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45978.322026041664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45978.322026041664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45978.322026041664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45978.322026041664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45978.322026041664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45978.322026041664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45978.322026041664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45978.322026041664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45978.322026041664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45978.322026041664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45978.322026041664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45978.322026041664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45978.322026041664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45978.322026041664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45978.322026041664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45978.322026041664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45978.322026041664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45978.322026041664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45978.322026041664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45978.322026041664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45978.322026041664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45978.322026041664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45978.322026041664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45978.322026041664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45978.322026041664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45978.322026041664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45978.322026041664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45978.322026041664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45978.322026041664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45978.322026041664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45978.322026041664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45978.322026041664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45978.322026041664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45978.322026041664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45978.322026041664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45978.322026041664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45978.322026041664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45978.322026041664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45978.322026041664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45978.322026041664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45978.322026041664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45978.322026041664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45978.322026041664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45978.322026041664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45978.322026041664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45978.322026041664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45978.322026041664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45978.322026041664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45978.322026041664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45978.322026041664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45978.322026041664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45978.322026041664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45978.322026041664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45978.322026041664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45978.322026041664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45978.322026041664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45978.322026041664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45978.322026041664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45978.322026041664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45978.322026041664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45978.322026041664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45978.322026041664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45978.322026041664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45978.322026041664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45978.322026041664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45978.322026041664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45978.322026041664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45978.322026041664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45978.322026041664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45978.322026041664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45978.322026041664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45978.322026041664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45978.322026041664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45978.322026041664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45978.322026041664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45978.322026041664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45978.322026041664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45978.322026041664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45978.322026041664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45978.322026041664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45978.322026041664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45978.322026041664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45978.322026041664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45978.322026041664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45978.322026041664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45978.322026041664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45978.322026041664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45978.322026041664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45978.322026041664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45978.322026041664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45978.322026041664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45978.322026041664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45978.322026041664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45978.322026041664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45978.322026041664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45978.322026041664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45978.322026041664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45978.322026041664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45978.322026041664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45978.322026041664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45978.322026041664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45978.322026041664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45978.322026041664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45978.322026041664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45978.322026041664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45978.322026041664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45978.322026041664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45978.322026041664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45978.322026041664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45978.322026041664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45978.322026041664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45978.322026041664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45978.322026041664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45978.322026041664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45978.322026041664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45978.322026041664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45978.322026041664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45978.322026041664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45978.322026041664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45978.322026041664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45978.322026041664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45978.322026041664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45978.322026041664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45978.322026041664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45978.322026041664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45978.322026041664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45978.322026041664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45978.322026041664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45978.322026041664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45978.322026041664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45978.322026041664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274.84130844906758</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45978.322026041664</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45978.322026041664</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45978.322026041664</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45978.322026041664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45978.322026041664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45978.322026041664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45978.322026041664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45978.322026041664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45978.322026041664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45978.322026041664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45978.322026041664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45978.322026041664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45978.322026041664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45978.322026041664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45978.322026041664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45978.322026041664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45978.322026041664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45978.322026041664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45978.322026041664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45978.322026041664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45978.322026041664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45978.322026041664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45978.322026041664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45978.322026041664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45978.322026041664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45978.322026041664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45978.322026041664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45978.322026041664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45978.322026041664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45978.322026041664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45978.322026041664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45978.322026041664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45978.322026041664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45978.322026041664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45978.322026041664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45978.322026041664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45978.322026041664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45978.322026041664</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86.489965856475465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52.133148726847139</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29.660914930551371</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0" ca="1" si="2">IFERROR(NOW()-F5,"")</f>
        <v>0.80722280092595611</v>
      </c>
      <c r="H5" s="139">
        <v>45977.468807870369</v>
      </c>
      <c r="I5" s="110" t="str">
        <f>IFERROR(VLOOKUP(D5,DB!A:F,6,0),"")</f>
        <v>SCECO</v>
      </c>
      <c r="J5" s="110" t="str">
        <f>IFERROR(VLOOKUP(D5,DB!A:G,7,0),"")</f>
        <v>Weak</v>
      </c>
      <c r="K5" s="110" t="s">
        <v>39118</v>
      </c>
      <c r="L5" s="110" t="str">
        <f>IFERROR(VLOOKUP(D5,DB!A:I,9,0),"")</f>
        <v>Latis</v>
      </c>
    </row>
    <row r="6" spans="1:13">
      <c r="A6" s="110"/>
      <c r="B6" s="110" t="str">
        <f>IFERROR(VLOOKUP(D6,DB!A:K,11,0),"")</f>
        <v/>
      </c>
      <c r="C6" s="110"/>
      <c r="D6"/>
      <c r="E6" s="110"/>
      <c r="F6" s="110"/>
      <c r="G6" s="112">
        <f t="shared" ca="1" si="2"/>
        <v>45978.322026041664</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45978.322026041664</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45978.322026041664</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45978.322026041664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45978.322026041664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45978.322026041664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45978.322026041664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45978.322026041664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45978.322026041664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45978.322026041664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45978.322026041664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45978.322026041664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45978.322026041664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45978.322026041664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45978.322026041664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45978.322026041664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45978.322026041664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45978.322026041664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45978.322026041664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45978.322026041664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45978.322026041664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45978.322026041664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45978.322026041664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45978.322026041664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45978.322026041664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45978.322026041664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45978.322026041664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45978.322026041664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45978.322026041664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45978.322026041664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45978.322026041664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45978.322026041664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45978.322026041664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45978.322026041664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45978.322026041664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45978.322026041664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45978.322026041664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45978.322026041664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45978.322026041664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45978.322026041664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45978.322026041664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45978.322026041664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45978.322026041664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45978.322026041664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45978.322026041664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45978.322026041664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45978.322026041664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45978.322026041664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45978.322026041664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45978.322026041664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45978.322026041664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45978.322026041664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45978.322026041664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45978.322026041664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45978.322026041664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45978.322026041664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45978.322026041664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45978.322026041664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45978.322026041664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45978.322026041664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45978.322026041664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45978.322026041664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45978.322026041664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45978.322026041664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45978.322026041664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45978.322026041664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45978.322026041664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45978.322026041664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45978.322026041664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45978.322026041664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45978.322026041664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45978.322026041664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45978.322026041664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45978.322026041664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45978.322026041664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45978.322026041664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45978.322026041664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45978.322026041664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45978.322026041664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45978.322026041664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45978.322026041664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45978.322026041664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45978.322026041664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45978.322026041664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45978.322026041664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45978.322026041664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45978.322026041664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45978.322026041664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45978.322026041664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45978.322026041664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45978.322026041664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45978.322026041664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45978.322026041664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45978.322026041664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45978.322026041664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45978.322026041664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45978.322026041664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45978.322026041664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45978.322026041664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45978.322026041664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45978.322026041664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45978.322026041664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45978.322026041664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45978.322026041664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45978.322026041664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45978.322026041664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45978.322026041664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45978.322026041664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45978.322026041664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45978.322026041664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45978.322026041664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45978.322026041664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45978.322026041664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45978.322026041664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45978.322026041664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45978.322026041664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45978.322026041664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45978.322026041664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45978.322026041664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45978.322026041664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45978.322026041664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45978.322026041664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45978.322026041664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45978.322026041664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45978.322026041664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45978.322026041664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45978.322026041664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45978.322026041664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45978.322026041664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45978.322026041664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45978.322026041664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45978.322026041664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45978.322026041664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45978.322026041664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45978.322026041664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45978.322026041664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45978.322026041664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45978.322026041664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45978.322026041664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45978.322026041664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45978.322026041664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45978.322026041664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45978.322026041664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45978.322026041664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45978.322026041664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45978.322026041664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45978.322026041664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45978.322026041664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45978.322026041664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45978.322026041664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45978.322026041664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45978.322026041664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45978.322026041664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45978.322026041664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45978.322026041664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45978.322026041664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45978.322026041664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45978.322026041664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45978.322026041664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45978.322026041664</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45978.322026041664</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45978.322026041664</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3"/>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30938</v>
      </c>
      <c r="E2" s="110" t="s">
        <v>39021</v>
      </c>
      <c r="F2" s="124">
        <v>45977.926087962966</v>
      </c>
      <c r="G2" s="105">
        <f t="shared" ref="G2:G59" ca="1" si="0">IFERROR(NOW()-F2,"-")</f>
        <v>0.3959380786982365</v>
      </c>
      <c r="H2" s="124">
        <v>45978.034363425926</v>
      </c>
      <c r="I2" s="122" t="str">
        <f>IFERROR(VLOOKUP(D2,DB!A:F,6,0),"")</f>
        <v>SCECO</v>
      </c>
      <c r="J2" s="122" t="str">
        <f>IFERROR(VLOOKUP(D2,DB!A:G,7,0),"")</f>
        <v>Dead</v>
      </c>
      <c r="K2" s="125" t="s">
        <v>39120</v>
      </c>
      <c r="L2" s="126" t="str">
        <f>IFERROR(VLOOKUP(D2,DB!A:I,9,0),"")</f>
        <v>Latis</v>
      </c>
    </row>
    <row r="3" spans="1:16382" ht="31.5" customHeight="1">
      <c r="A3" s="121"/>
      <c r="B3" s="122" t="str">
        <f>IFERROR(VLOOKUP(D3,DB!A:K,11,0),"")</f>
        <v/>
      </c>
      <c r="C3" s="123"/>
      <c r="D3" s="122"/>
      <c r="E3" s="110"/>
      <c r="F3" s="124"/>
      <c r="G3" s="105">
        <f t="shared" ca="1" si="0"/>
        <v>45978.322026041664</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45978.322026041664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45978.322026041664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45978.322026041664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45978.322026041664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45978.322026041664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45978.322026041664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45978.322026041664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45978.322026041664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45978.322026041664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45978.322026041664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45978.322026041664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45978.322026041664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45978.322026041664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45978.322026041664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45978.322026041664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45978.322026041664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45978.322026041664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45978.322026041664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45978.322026041664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45978.322026041664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45978.322026041664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45978.322026041664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45978.322026041664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45978.322026041664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45978.322026041664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45978.322026041664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45978.322026041664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45978.322026041664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45978.322026041664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45978.322026041664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45978.322026041664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45978.322026041664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45978.322026041664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45978.322026041664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45978.322026041664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45978.322026041664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45978.322026041664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45978.322026041664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45978.322026041664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45978.322026041664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45978.322026041664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45978.322026041664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45978.322026041664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45978.322026041664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45978.322026041664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45978.322026041664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45978.322026041664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45978.322026041664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45978.322026041664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45978.322026041664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45978.322026041664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45978.322026041664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45978.322026041664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45978.322026041664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45978.322026041664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45978.322026041664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ref="G60:G93" ca="1" si="1">IFERROR(NOW()-F60,"-")</f>
        <v>45978.322026041664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45978.322026041664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45978.322026041664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45978.322026041664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45978.322026041664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45978.322026041664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45978.322026041664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45978.322026041664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45978.322026041664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45978.322026041664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45978.322026041664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45978.322026041664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45978.322026041664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45978.322026041664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45978.322026041664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45978.322026041664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45978.322026041664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45978.322026041664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45978.322026041664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45978.322026041664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45978.322026041664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45978.322026041664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45978.322026041664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45978.322026041664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45978.322026041664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45978.322026041664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45978.322026041664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45978.322026041664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45978.322026041664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45978.322026041664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45978.322026041664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45978.322026041664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45978.322026041664</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45978.322026041664</v>
      </c>
      <c r="H93" s="124"/>
      <c r="I93" s="122" t="str">
        <f>IFERROR(VLOOKUP(D93,DB!A:F,6,0),"")</f>
        <v/>
      </c>
      <c r="J93" s="122" t="str">
        <f>IFERROR(VLOOKUP(D93,DB!A:G,7,0),"")</f>
        <v/>
      </c>
      <c r="K93" s="125"/>
      <c r="L93" s="126" t="str">
        <f>IFERROR(VLOOKUP(D93,DB!A:I,9,0),"")</f>
        <v/>
      </c>
    </row>
  </sheetData>
  <dataValidations count="2">
    <dataValidation allowBlank="1" showInputMessage="1" showErrorMessage="1" sqref="E1" xr:uid="{9E1BC488-8814-4F8A-8DBE-742B3278AB71}"/>
    <dataValidation type="list" allowBlank="1" showInputMessage="1" showErrorMessage="1" sqref="E2:E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2025-11-17T04:45:52Z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