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06" documentId="120_S{2AC9BD13-BADA-5192-A53E-5A8FF88502F6}" xr6:coauthVersionLast="47" xr6:coauthVersionMax="47" xr10:uidLastSave="{0E9240AE-5CE6-4024-A540-5F69FFB3542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<sst xmlns="http://schemas.openxmlformats.org/spreadsheetml/2006/main" count="180287" uniqueCount="39127">
  <si>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</si>
  <si>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</si>
  <si>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</si>
  <si>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</si>
  <si>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</si>
  <si>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</si>
  <si>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</si>
  <si>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</si>
  <si>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</si>
  <si>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</si>
  <si>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</si>
  <si>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</si>
  <si>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</si>
  <si>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</si>
  <si>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</si>
  <si>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</si>
  <si>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</si>
  <si>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</si>
  <si>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</si>
  <si>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</si>
  <si>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</si>
  <si>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</si>
  <si>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</si>
  <si>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</si>
  <si>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</si>
  <si>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</si>
  <si>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</si>
  <si>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</si>
  <si>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</si>
  <si>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</si>
  <si>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</si>
  <si>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</si>
  <si>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</si>
  <si>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</si>
  <si>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</si>
  <si>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</si>
  <si>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</si>
  <si>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</si>
  <si>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</si>
  <si>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</si>
  <si>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</si>
  <si>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</si>
  <si>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</si>
  <si>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</si>
  <si>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</si>
  <si>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</si>
  <si>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</si>
  <si>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</si>
  <si>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</si>
  <si>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</si>
  <si>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</si>
  <si>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</si>
  <si>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</si>
  <si>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</si>
  <si>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</si>
  <si>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</si>
  <si>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</si>
  <si>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</si>
  <si>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</si>
  <si>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</si>
  <si>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</si>
  <si>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</si>
  <si>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</si>
  <si>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</si>
  <si>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</si>
  <si>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</si>
  <si>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</si>
  <si>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</si>
  <si>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</si>
  <si>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</si>
  <si>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</si>
  <si>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</si>
  <si>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</si>
  <si>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</si>
  <si>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</si>
  <si>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</si>
  <si>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</si>
  <si>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</si>
  <si>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</si>
  <si>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</si>
  <si>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</si>
  <si>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</si>
  <si>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</si>
  <si>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</si>
  <si>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</si>
  <si>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</si>
  <si>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</si>
  <si>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</si>
  <si>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</si>
  <si>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</si>
  <si>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</si>
  <si>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</si>
  <si>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</si>
  <si>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</si>
  <si>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</si>
  <si>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</si>
  <si>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</si>
  <si>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</si>
  <si>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</si>
  <si>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</si>
  <si>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</si>
  <si>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</si>
  <si>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</si>
  <si>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</si>
  <si>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</si>
  <si>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</si>
  <si>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</si>
  <si>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</si>
  <si>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</si>
  <si>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</si>
  <si>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</si>
  <si>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</si>
  <si>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</si>
  <si>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</si>
  <si>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</si>
  <si>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</si>
  <si>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</si>
  <si>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</si>
  <si>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</si>
  <si>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</si>
  <si>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</si>
  <si>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</si>
  <si>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</si>
  <si>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</si>
  <si>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</si>
  <si>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</si>
  <si>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</si>
  <si>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</si>
  <si>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</si>
  <si>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</si>
  <si>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</si>
  <si>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</si>
  <si>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</si>
  <si>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</si>
  <si>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</si>
  <si>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</si>
  <si>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</si>
  <si>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</si>
  <si>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</si>
  <si>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</si>
  <si>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</si>
  <si>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</si>
  <si>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</si>
  <si>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</si>
  <si>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</si>
  <si>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</si>
  <si>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</si>
  <si>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</si>
  <si>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</si>
  <si>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</si>
  <si>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</si>
  <si>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</si>
  <si>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</si>
  <si>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</si>
  <si>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</si>
  <si>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</si>
  <si>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</si>
  <si>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</si>
  <si>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</si>
  <si>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</si>
  <si>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</si>
  <si>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</si>
  <si>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</si>
  <si>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</si>
  <si>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</si>
  <si>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</si>
  <si>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</si>
  <si>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</si>
  <si>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</si>
  <si>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</si>
  <si>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</si>
  <si>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</si>
  <si>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</si>
  <si>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</si>
  <si>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</si>
  <si>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</si>
  <si>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</si>
  <si>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</si>
  <si>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</si>
  <si>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</si>
  <si>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</si>
  <si>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</si>
  <si>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</si>
  <si>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</si>
  <si>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</si>
  <si>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</si>
  <si>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</si>
  <si>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</si>
  <si>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</si>
  <si>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</si>
  <si>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</si>
  <si>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</si>
  <si>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</si>
  <si>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</si>
  <si>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</si>
  <si>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</si>
  <si>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</si>
  <si>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</si>
  <si>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</si>
  <si>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</si>
  <si>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</si>
  <si>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</si>
  <si>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</si>
  <si>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</si>
  <si>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</si>
  <si>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</si>
  <si>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</si>
  <si>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</si>
  <si>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</si>
  <si>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</si>
  <si>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</si>
  <si>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</si>
  <si>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</si>
  <si>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</si>
  <si>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</si>
  <si>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</si>
  <si>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</si>
  <si>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</si>
  <si>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</si>
  <si>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</si>
  <si>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</si>
  <si>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</si>
  <si>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</si>
  <si>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</si>
  <si>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</si>
  <si>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</si>
  <si>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</si>
  <si>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</si>
  <si>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</si>
  <si>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</si>
  <si>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</si>
  <si>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</si>
  <si>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</si>
  <si>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</si>
  <si>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</si>
  <si>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</si>
  <si>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</si>
  <si>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</si>
  <si>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</si>
  <si>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</si>
  <si>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</si>
  <si>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</si>
  <si>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</si>
  <si>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</si>
  <si>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</si>
  <si>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</si>
  <si>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</si>
  <si>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</si>
  <si>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</si>
  <si>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</si>
  <si>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</si>
  <si>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</si>
  <si>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</si>
  <si>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</si>
  <si>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</si>
  <si>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</si>
  <si>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</si>
  <si>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</si>
  <si>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</si>
  <si>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</si>
  <si>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</si>
  <si>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</si>
  <si>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</si>
  <si>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</si>
  <si>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</si>
  <si>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</si>
  <si>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</si>
  <si>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</si>
  <si>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</si>
  <si>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</si>
  <si>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</si>
  <si>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</si>
  <si>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</si>
  <si>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</si>
  <si>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</si>
  <si>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</si>
  <si>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</si>
  <si>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</si>
  <si>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</si>
  <si>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</si>
  <si>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</si>
  <si>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</si>
  <si>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</si>
  <si>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</si>
  <si>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</si>
  <si>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</si>
  <si>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</si>
  <si>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</si>
  <si>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</si>
  <si>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</si>
  <si>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</si>
  <si>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</si>
  <si>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</si>
  <si>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</si>
  <si>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</si>
  <si>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</si>
  <si>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</si>
  <si>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</si>
  <si>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</si>
  <si>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</si>
  <si>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</si>
  <si>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</si>
  <si>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</si>
  <si>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</si>
  <si>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</si>
  <si>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</si>
  <si>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</si>
  <si>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</si>
  <si>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</si>
  <si>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</si>
  <si>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</si>
  <si>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</si>
  <si>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</si>
  <si>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</si>
  <si>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</si>
  <si>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</si>
  <si>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</si>
  <si>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</si>
  <si>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</si>
  <si>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</si>
  <si>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</si>
  <si>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</si>
  <si>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</si>
  <si>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</si>
  <si>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</si>
  <si>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</si>
  <si>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</si>
  <si>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</si>
  <si>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</si>
  <si>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</si>
  <si>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</si>
  <si>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</si>
  <si>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</si>
  <si>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</si>
  <si>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</si>
  <si>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</si>
  <si>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</si>
  <si>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</si>
  <si>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</si>
  <si>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</si>
  <si>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</si>
  <si>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</si>
  <si>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</si>
  <si>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</si>
  <si>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</si>
  <si>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</si>
  <si>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</si>
  <si>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</si>
  <si>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</si>
  <si>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</si>
  <si>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</si>
  <si>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</si>
  <si>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</si>
  <si>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</si>
  <si>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</si>
  <si>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</si>
  <si>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</si>
  <si>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</si>
  <si>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</si>
  <si>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</si>
  <si>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</si>
  <si>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</si>
  <si>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</si>
  <si>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</si>
  <si>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</si>
  <si>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</si>
  <si>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</si>
  <si>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</si>
  <si>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</si>
  <si>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</si>
  <si>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</si>
  <si>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</si>
  <si>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</si>
  <si>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</si>
  <si>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</si>
  <si>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</si>
  <si>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</si>
  <si>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</si>
  <si>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</si>
  <si>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</si>
  <si>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</si>
  <si>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</si>
  <si>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</si>
  <si>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</si>
  <si>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</si>
  <si>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</si>
  <si>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</si>
  <si>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</si>
  <si>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</si>
  <si>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</si>
  <si>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</si>
  <si>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</si>
  <si>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</si>
  <si>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</si>
  <si>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</si>
  <si>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</si>
  <si>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</si>
  <si>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</si>
  <si>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</si>
  <si>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</si>
  <si>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</si>
  <si>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</si>
  <si>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</si>
  <si>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</si>
  <si>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</si>
  <si>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</si>
  <si>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</si>
  <si>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</si>
  <si>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</si>
  <si>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</si>
  <si>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</si>
  <si>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</si>
  <si>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</si>
  <si>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</si>
  <si>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</si>
  <si>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</si>
  <si>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</si>
  <si>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</si>
  <si>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</si>
  <si>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</si>
  <si>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</si>
  <si>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</si>
  <si>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</si>
  <si>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</si>
  <si>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</si>
  <si>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</si>
  <si>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</si>
  <si>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</si>
  <si>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</si>
  <si>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</si>
  <si>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</si>
  <si>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</si>
  <si>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</si>
  <si>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</si>
  <si>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</si>
  <si>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</si>
  <si>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</si>
  <si>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</si>
  <si>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</si>
  <si>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</si>
  <si>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</si>
  <si>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</si>
  <si>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</si>
  <si>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</si>
  <si>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</si>
  <si>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</si>
  <si>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</si>
  <si>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</si>
  <si>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</si>
  <si>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</si>
  <si>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</si>
  <si>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</si>
  <si>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</si>
  <si>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</si>
  <si>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</si>
  <si>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</si>
  <si>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</si>
  <si>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</si>
  <si>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</si>
  <si>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</si>
  <si>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</si>
  <si>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</si>
  <si>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</si>
  <si>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</si>
  <si>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</si>
  <si>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</si>
  <si>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</si>
  <si>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</si>
  <si>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</si>
  <si>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</si>
  <si>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</si>
  <si>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</si>
  <si>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</si>
  <si>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</si>
  <si>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</si>
  <si>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</si>
  <si>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</si>
  <si>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</si>
  <si>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</si>
  <si>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</si>
  <si>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</si>
  <si>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</si>
  <si>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</si>
  <si>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</si>
  <si>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</si>
  <si>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</si>
  <si>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</si>
  <si>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</si>
  <si>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</si>
  <si>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</si>
  <si>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</si>
  <si>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</si>
  <si>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</si>
  <si>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</si>
  <si>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</si>
  <si>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</si>
  <si>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</si>
  <si>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</si>
  <si>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</si>
  <si>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</si>
  <si>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</si>
  <si>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</si>
  <si>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</si>
  <si>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</si>
  <si>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</si>
  <si>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</si>
  <si>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</si>
  <si>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</si>
  <si>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</si>
  <si>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</si>
  <si>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</si>
  <si>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</si>
  <si>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</si>
  <si>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</si>
  <si>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</si>
  <si>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</si>
  <si>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</si>
  <si>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</si>
  <si>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</si>
  <si>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</si>
  <si>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</si>
  <si>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</si>
  <si>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</si>
  <si>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</si>
  <si>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</si>
  <si>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</si>
  <si>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</si>
  <si>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</si>
  <si>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</si>
  <si>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</si>
  <si>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</si>
  <si>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</si>
  <si>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</si>
  <si>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</si>
  <si>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</si>
  <si>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</si>
  <si>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</si>
  <si>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</si>
  <si>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</si>
  <si>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</si>
  <si>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</si>
  <si>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</si>
  <si>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</si>
  <si>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</si>
  <si>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</si>
  <si>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</si>
  <si>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</si>
  <si>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</si>
  <si>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</si>
  <si>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</si>
  <si>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</si>
  <si>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</si>
  <si>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</si>
  <si>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</si>
  <si>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</si>
  <si>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</si>
  <si>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</si>
  <si>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</si>
  <si>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</si>
  <si>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</si>
  <si>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</si>
  <si>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</si>
  <si>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</si>
  <si>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</si>
  <si>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</si>
  <si>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</si>
  <si>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</si>
  <si>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</si>
  <si>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</si>
  <si>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</si>
  <si>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</si>
  <si>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</si>
  <si>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</si>
  <si>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</si>
  <si>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</si>
  <si>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</si>
  <si>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</si>
  <si>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</si>
  <si>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</si>
  <si>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</si>
  <si>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</si>
  <si>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</si>
  <si>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</si>
  <si>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</si>
  <si>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</si>
  <si>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</si>
  <si>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</si>
  <si>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</si>
  <si>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</si>
  <si>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</si>
  <si>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</si>
  <si>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</si>
  <si>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</si>
  <si>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</si>
  <si>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</si>
  <si>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</si>
  <si>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</si>
  <si>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</si>
  <si>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</si>
  <si>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</si>
  <si>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</si>
  <si>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</si>
  <si>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</si>
  <si>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</si>
  <si>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</si>
  <si>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</si>
  <si>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</si>
  <si>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</si>
  <si>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</si>
  <si>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</si>
  <si>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</si>
  <si>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</si>
  <si>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</si>
  <si>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</si>
  <si>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</si>
  <si>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</si>
  <si>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</si>
  <si>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</si>
  <si>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</si>
  <si>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</si>
  <si>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</si>
  <si>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</si>
  <si>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</si>
  <si>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</si>
  <si>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</si>
  <si>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</si>
  <si>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</si>
  <si>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</si>
  <si>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</si>
  <si>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</si>
  <si>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</si>
  <si>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</si>
  <si>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</si>
  <si>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</si>
  <si>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</si>
  <si>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</si>
  <si>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</si>
  <si>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</si>
  <si>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</si>
  <si>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</si>
  <si>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</si>
  <si>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</si>
  <si>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</si>
  <si>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</si>
  <si>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</si>
  <si>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</si>
  <si>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</si>
  <si>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</si>
  <si>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</si>
  <si>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</si>
  <si>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</si>
  <si>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</si>
  <si>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</si>
  <si>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</si>
  <si>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</si>
  <si>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</si>
  <si>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</si>
  <si>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</si>
  <si>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</si>
  <si>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</si>
  <si>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</si>
  <si>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</si>
  <si>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</si>
  <si>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</si>
  <si>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</si>
  <si>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</si>
  <si>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</si>
  <si>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</si>
  <si>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</si>
  <si>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</si>
  <si>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</si>
  <si>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</si>
  <si>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</si>
  <si>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</si>
  <si>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</si>
  <si>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</si>
  <si>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</si>
  <si>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</si>
  <si>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</si>
  <si>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</si>
  <si>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</si>
  <si>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</si>
  <si>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</si>
  <si>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</si>
  <si>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</si>
  <si>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</si>
  <si>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</si>
  <si>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</si>
  <si>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</si>
  <si>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</si>
  <si>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</si>
  <si>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</si>
  <si>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</si>
  <si>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</si>
  <si>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</si>
  <si>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</si>
  <si>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</si>
  <si>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</si>
  <si>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</si>
  <si>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</si>
  <si>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</si>
  <si>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</si>
  <si>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</si>
  <si>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</si>
  <si>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</si>
  <si>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</si>
  <si>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</si>
  <si>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</si>
  <si>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</si>
  <si>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</si>
  <si>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</si>
  <si>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</si>
  <si>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</si>
  <si>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</si>
  <si>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</si>
  <si>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</si>
  <si>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</si>
  <si>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</si>
  <si>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</si>
  <si>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</si>
  <si>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</si>
  <si>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</si>
  <si>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</si>
  <si>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</si>
  <si>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</si>
  <si>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</si>
  <si>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</si>
  <si>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</si>
  <si>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</si>
  <si>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</si>
  <si>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</si>
  <si>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</si>
  <si>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</si>
  <si>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</si>
  <si>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</si>
  <si>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</si>
  <si>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</si>
  <si>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</si>
  <si>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</si>
  <si>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</si>
  <si>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</si>
  <si>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</si>
  <si>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</si>
  <si>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</si>
  <si>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</si>
  <si>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</si>
  <si>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</si>
  <si>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</si>
  <si>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</si>
  <si>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</si>
  <si>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</si>
  <si>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</si>
  <si>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</si>
  <si>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</si>
  <si>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</si>
  <si>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</si>
  <si>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</si>
  <si>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</si>
  <si>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</si>
  <si>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</si>
  <si>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</si>
  <si>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</si>
  <si>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</si>
  <si>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</si>
  <si>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</si>
  <si>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</si>
  <si>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</si>
  <si>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</si>
  <si>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</si>
  <si>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</si>
  <si>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</si>
  <si>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</si>
  <si>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</si>
  <si>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</si>
  <si>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</si>
  <si>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</si>
  <si>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</si>
  <si>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</si>
  <si>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</si>
  <si>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</si>
  <si>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</si>
  <si>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</si>
  <si>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</si>
  <si>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</si>
  <si>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</si>
  <si>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</si>
  <si>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</si>
  <si>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</si>
  <si>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</si>
  <si>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</si>
  <si>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</si>
  <si>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</si>
  <si>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</si>
  <si>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</si>
  <si>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</si>
  <si>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</si>
  <si>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</si>
  <si>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</si>
  <si>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</si>
  <si>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</si>
  <si>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</si>
  <si>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</si>
  <si>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</si>
  <si>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</si>
  <si>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</si>
  <si>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</si>
  <si>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</si>
  <si>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</si>
  <si>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</si>
  <si>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</si>
  <si>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</si>
  <si>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</si>
  <si>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</si>
  <si>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</si>
  <si>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</si>
  <si>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</si>
  <si>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</si>
  <si>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</si>
  <si>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</si>
  <si>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</si>
  <si>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</si>
  <si>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</si>
  <si>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</si>
  <si>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</si>
  <si>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</si>
  <si>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</si>
  <si>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</si>
  <si>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</si>
  <si>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</si>
  <si>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</si>
  <si>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</si>
  <si>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</si>
  <si>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</si>
  <si>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</si>
  <si>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</si>
  <si>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</si>
  <si>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</si>
  <si>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</si>
  <si>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</si>
  <si>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</si>
  <si>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</si>
  <si>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</si>
  <si>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</si>
  <si>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</si>
  <si>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</si>
  <si>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</si>
  <si>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</si>
  <si>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</si>
  <si>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</si>
  <si>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</si>
  <si>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</si>
  <si>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</si>
  <si>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</si>
  <si>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</si>
  <si>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</si>
  <si>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</si>
  <si>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</si>
  <si>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</si>
  <si>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</si>
  <si>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</si>
  <si>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</si>
  <si>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</si>
  <si>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</si>
  <si>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</si>
  <si>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</si>
  <si>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</si>
  <si>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</si>
  <si>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</si>
  <si>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</si>
  <si>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</si>
  <si>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</si>
  <si>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</si>
  <si>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</si>
  <si>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</si>
  <si>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</si>
  <si>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</si>
  <si>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</si>
  <si>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</si>
  <si>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</si>
  <si>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</si>
  <si>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</si>
  <si>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</si>
  <si>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</si>
  <si>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</si>
  <si>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</si>
  <si>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</si>
  <si>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</si>
  <si>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</si>
  <si>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</si>
  <si>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</si>
  <si>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</si>
  <si>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</si>
  <si>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</si>
  <si>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</si>
  <si>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</si>
  <si>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</si>
  <si>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</si>
  <si>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</si>
  <si>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</si>
  <si>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</si>
  <si>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</si>
  <si>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</si>
  <si>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</si>
  <si>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</si>
  <si>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</si>
  <si>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</si>
  <si>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</si>
  <si>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</si>
  <si>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</si>
  <si>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</si>
  <si>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</si>
  <si>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</si>
  <si>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</si>
  <si>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</si>
  <si>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</si>
  <si>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</si>
  <si>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</si>
  <si>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</si>
  <si>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</si>
  <si>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</si>
  <si>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</si>
  <si>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</si>
  <si>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</si>
  <si>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</si>
  <si>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</si>
  <si>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</si>
  <si>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</si>
  <si>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</si>
  <si>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</si>
  <si>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</si>
  <si>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</si>
  <si>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</si>
  <si>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</si>
  <si>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</si>
  <si>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</si>
  <si>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</si>
  <si>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</si>
  <si>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</si>
  <si>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</si>
  <si>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</si>
  <si>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</si>
  <si>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</si>
  <si>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</si>
  <si>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</si>
  <si>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</si>
  <si>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</si>
  <si>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</si>
  <si>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</si>
  <si>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</si>
  <si>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</si>
  <si>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</si>
  <si>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</si>
  <si>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</si>
  <si>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</si>
  <si>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</si>
  <si>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</si>
  <si>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</si>
  <si>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</si>
  <si>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</si>
  <si>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</si>
  <si>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</si>
  <si>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</si>
  <si>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</si>
  <si>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</si>
  <si>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</si>
  <si>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</si>
  <si>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</si>
  <si>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</si>
  <si>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</si>
  <si>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</si>
  <si>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</si>
  <si>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</si>
  <si>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</si>
  <si>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</si>
  <si>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</si>
  <si>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</si>
  <si>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</si>
  <si>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</si>
  <si>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</si>
  <si>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</si>
  <si>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</si>
  <si>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</si>
  <si>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</si>
  <si>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</si>
  <si>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</si>
  <si>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</si>
  <si>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</si>
  <si>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</si>
  <si>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</si>
  <si>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</si>
  <si>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</si>
  <si>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</si>
  <si>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</si>
  <si>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</si>
  <si>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</si>
  <si>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</si>
  <si>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</si>
  <si>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</si>
  <si>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</si>
  <si>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</si>
  <si>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</si>
  <si>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</si>
  <si>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</si>
  <si>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</si>
  <si>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</si>
  <si>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</si>
  <si>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</si>
  <si>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</si>
  <si>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</si>
  <si>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</si>
  <si>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</si>
  <si>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</si>
  <si>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</si>
  <si>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</si>
  <si>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</si>
  <si>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</si>
  <si>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</si>
  <si>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</si>
  <si>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</si>
  <si>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</si>
  <si>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</si>
  <si>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</si>
  <si>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</si>
  <si>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</si>
  <si>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</si>
  <si>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</si>
  <si>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</si>
  <si>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</si>
  <si>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</si>
  <si>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</si>
  <si>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</si>
  <si>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</si>
  <si>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</si>
  <si>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</si>
  <si>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</si>
  <si>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</si>
  <si>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</si>
  <si>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</si>
  <si>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</si>
  <si>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</si>
  <si>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</si>
  <si>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</si>
  <si>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</si>
  <si>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</si>
  <si>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</si>
  <si>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</si>
  <si>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</si>
  <si>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</si>
  <si>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</si>
  <si>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</si>
  <si>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</si>
  <si>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</si>
  <si>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</si>
  <si>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</si>
  <si>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</si>
  <si>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</si>
  <si>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</si>
  <si>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</si>
  <si>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</si>
  <si>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</si>
  <si>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</si>
  <si>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</si>
  <si>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</si>
  <si>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</si>
  <si>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</si>
  <si>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</si>
  <si>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</si>
  <si>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</si>
  <si>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</si>
  <si>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</si>
  <si>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</si>
  <si>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</si>
  <si>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</si>
  <si>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</si>
  <si>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</si>
  <si>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</si>
  <si>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</si>
  <si>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</si>
  <si>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</si>
  <si>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</si>
  <si>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</si>
  <si>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</si>
  <si>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</si>
  <si>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</si>
  <si>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</si>
  <si>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</si>
  <si>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</si>
  <si>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</si>
  <si>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</si>
  <si>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</si>
  <si>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</si>
  <si>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</si>
  <si>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</si>
  <si>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</si>
  <si>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</si>
  <si>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</si>
  <si>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</si>
  <si>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</si>
  <si>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</si>
  <si>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</si>
  <si>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</si>
  <si>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</si>
  <si>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</si>
  <si>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</si>
  <si>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</si>
  <si>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</si>
  <si>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</si>
  <si>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</si>
  <si>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</si>
  <si>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</si>
  <si>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</si>
  <si>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</si>
  <si>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</si>
  <si>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</si>
  <si>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</si>
  <si>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</si>
  <si>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</si>
  <si>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</si>
  <si>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</si>
  <si>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</si>
  <si>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</si>
  <si>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</si>
  <si>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</si>
  <si>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</si>
  <si>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</si>
  <si>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</si>
  <si>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</si>
  <si>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</si>
  <si>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</si>
  <si>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</si>
  <si>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</si>
  <si>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</si>
  <si>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</si>
  <si>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</si>
  <si>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</si>
  <si>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</si>
  <si>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</si>
  <si>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</si>
  <si>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</si>
  <si>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</si>
  <si>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</si>
  <si>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</si>
  <si>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</si>
  <si>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</si>
  <si>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</si>
  <si>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</si>
  <si>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</si>
  <si>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</si>
  <si>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</si>
  <si>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</si>
  <si>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</si>
  <si>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</si>
  <si>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</si>
  <si>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</si>
  <si>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</si>
  <si>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</si>
  <si>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</si>
  <si>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</si>
  <si>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</si>
  <si>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</si>
  <si>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</si>
  <si>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</si>
  <si>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</si>
  <si>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</si>
  <si>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</si>
  <si>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</si>
  <si>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</si>
  <si>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</si>
  <si>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</si>
  <si>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</si>
  <si>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</si>
  <si>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</si>
  <si>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</si>
  <si>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</si>
  <si>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</si>
  <si>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</si>
  <si>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</si>
  <si>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</si>
  <si>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</si>
  <si>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</si>
  <si>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</si>
  <si>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</si>
  <si>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</si>
  <si>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</si>
  <si>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</si>
  <si>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</si>
  <si>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</si>
  <si>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</si>
  <si>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</si>
  <si>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</si>
  <si>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</si>
  <si>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</si>
  <si>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</si>
  <si>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</si>
  <si>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</si>
  <si>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</si>
  <si>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</si>
  <si>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</si>
  <si>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</si>
  <si>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</si>
  <si>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</si>
  <si>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</si>
  <si>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</si>
  <si>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</si>
  <si>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</si>
  <si>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</si>
  <si>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</si>
  <si>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</si>
  <si>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</si>
  <si>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</si>
  <si>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</si>
  <si>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</si>
  <si>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</si>
  <si>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</si>
  <si>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</si>
  <si>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</si>
  <si>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</si>
  <si>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</si>
  <si>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</si>
  <si>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</si>
  <si>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</si>
  <si>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</si>
  <si>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</si>
  <si>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</si>
  <si>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</si>
  <si>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</si>
  <si>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</si>
  <si>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</si>
  <si>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</si>
  <si>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</si>
  <si>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</si>
  <si>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</si>
  <si>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</si>
  <si>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</si>
  <si>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</si>
  <si>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</si>
  <si>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</si>
  <si>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</si>
  <si>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</si>
  <si>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</si>
  <si>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</si>
  <si>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</si>
  <si>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</si>
  <si>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</si>
  <si>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</si>
  <si>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</si>
  <si>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</si>
  <si>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</si>
  <si>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</si>
  <si>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</si>
  <si>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</si>
  <si>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</si>
  <si>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</si>
  <si>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</si>
  <si>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</si>
  <si>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</si>
  <si>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</si>
  <si>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</si>
  <si>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</si>
  <si>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</si>
  <si>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</si>
  <si>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</si>
  <si>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</si>
  <si>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</si>
  <si>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</si>
  <si>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</si>
  <si>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</si>
  <si>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</si>
  <si>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</si>
  <si>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</si>
  <si>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</si>
  <si>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</si>
  <si>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</si>
  <si>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</si>
  <si>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</si>
  <si>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</si>
  <si>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</si>
  <si>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</si>
  <si>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</si>
  <si>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</si>
  <si>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</si>
  <si>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</si>
  <si>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</si>
  <si>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</si>
  <si>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</si>
  <si>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</si>
  <si>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</si>
  <si>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</si>
  <si>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</si>
  <si>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</si>
  <si>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</si>
  <si>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</si>
  <si>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</si>
  <si>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</si>
  <si>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</si>
  <si>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</si>
  <si>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</si>
  <si>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</si>
  <si>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</si>
  <si>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</si>
  <si>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</si>
  <si>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</si>
  <si>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</si>
  <si>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</si>
  <si>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</si>
  <si>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</si>
  <si>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</si>
  <si>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</si>
  <si>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</si>
  <si>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</si>
  <si>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</si>
  <si>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</si>
  <si>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</si>
  <si>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</si>
  <si>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</si>
  <si>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</si>
  <si>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</si>
  <si>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</si>
  <si>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</si>
  <si>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</si>
  <si>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</si>
  <si>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</si>
  <si>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</si>
  <si>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</si>
  <si>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</si>
  <si>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</si>
  <si>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</si>
  <si>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</si>
  <si>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</si>
  <si>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</si>
  <si>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</si>
  <si>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</si>
  <si>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</si>
  <si>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</si>
  <si>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</si>
  <si>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</si>
  <si>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</si>
  <si>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</si>
  <si>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</si>
  <si>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</si>
  <si>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</si>
  <si>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</si>
  <si>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</si>
  <si>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</si>
  <si>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</si>
  <si>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</si>
  <si>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</si>
  <si>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</si>
  <si>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</si>
  <si>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</si>
  <si>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</si>
  <si>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</si>
  <si>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</si>
  <si>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</si>
  <si>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</si>
  <si>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</si>
  <si>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</si>
  <si>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</si>
  <si>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</si>
  <si>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</si>
  <si>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</si>
  <si>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</si>
  <si>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</si>
  <si>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</si>
  <si>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</si>
  <si>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</si>
  <si>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</si>
  <si>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</si>
  <si>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</si>
  <si>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</si>
  <si>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</si>
  <si>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</si>
  <si>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</si>
  <si>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</si>
  <si>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</si>
  <si>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</si>
  <si>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</si>
  <si>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</si>
  <si>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</si>
  <si>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</si>
  <si>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</si>
  <si>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</si>
  <si>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</si>
  <si>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</si>
  <si>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</si>
  <si>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</si>
  <si>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</si>
  <si>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</si>
  <si>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</si>
  <si>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</si>
  <si>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</si>
  <si>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</si>
  <si>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</si>
  <si>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</si>
  <si>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</si>
  <si>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</si>
  <si>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</si>
  <si>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</si>
  <si>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</si>
  <si>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</si>
  <si>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</si>
  <si>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</si>
  <si>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</si>
  <si>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</si>
  <si>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</si>
  <si>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</si>
  <si>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</si>
  <si>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</si>
  <si>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</si>
  <si>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</si>
  <si>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</si>
  <si>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</si>
  <si>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</si>
  <si>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</si>
  <si>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</si>
  <si>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</si>
  <si>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</si>
  <si>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</si>
  <si>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</si>
  <si>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</si>
  <si>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</si>
  <si>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</si>
  <si>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</si>
  <si>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</si>
  <si>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</si>
  <si>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</si>
  <si>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</si>
  <si>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</si>
  <si>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</si>
  <si>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</si>
  <si>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</si>
  <si>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</si>
  <si>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</si>
  <si>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</si>
  <si>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</si>
  <si>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</si>
  <si>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</si>
  <si>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</si>
  <si>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</si>
  <si>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</si>
  <si>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</si>
  <si>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</si>
  <si>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</si>
  <si>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</si>
  <si>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</si>
  <si>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</si>
  <si>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</si>
  <si>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</si>
  <si>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</si>
  <si>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</si>
  <si>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</si>
  <si>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</si>
  <si>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</si>
  <si>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</si>
  <si>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</si>
  <si>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</si>
  <si>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</si>
  <si>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</si>
  <si>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</si>
  <si>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</si>
  <si>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</si>
  <si>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</si>
  <si>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</si>
  <si>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</si>
  <si>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</si>
  <si>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</si>
  <si>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</si>
  <si>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</si>
  <si>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</si>
  <si>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</si>
  <si>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</si>
  <si>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</si>
  <si>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</si>
  <si>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</si>
  <si>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</si>
  <si>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</si>
  <si>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</si>
  <si>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</si>
  <si>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</si>
  <si>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</si>
  <si>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</si>
  <si>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</si>
  <si>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</si>
  <si>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</si>
  <si>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</si>
  <si>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</si>
  <si>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</si>
  <si>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</si>
  <si>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</si>
  <si>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</si>
  <si>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</si>
  <si>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</si>
  <si>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</si>
  <si>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</si>
  <si>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</si>
  <si>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</si>
  <si>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</si>
  <si>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</si>
  <si>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</si>
  <si>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</si>
  <si>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</si>
  <si>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</si>
  <si>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</si>
  <si>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</si>
  <si>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</si>
  <si>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</si>
  <si>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</si>
  <si>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</si>
  <si>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</si>
  <si>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</si>
  <si>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</si>
  <si>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</si>
  <si>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</si>
  <si>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</si>
  <si>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</si>
  <si>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</si>
  <si>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</si>
  <si>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</si>
  <si>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</si>
  <si>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</si>
  <si>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</si>
  <si>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</si>
  <si>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</si>
  <si>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</si>
  <si>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</si>
  <si>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</si>
  <si>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</si>
  <si>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</si>
  <si>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</si>
  <si>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</si>
  <si>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</si>
  <si>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</si>
  <si>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</si>
  <si>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</si>
  <si>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</si>
  <si>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</si>
  <si>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</si>
  <si>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</si>
  <si>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</si>
  <si>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</si>
  <si>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</si>
  <si>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</si>
  <si>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</si>
  <si>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</si>
  <si>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</si>
  <si>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</si>
  <si>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</si>
  <si>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</si>
  <si>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</si>
  <si>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</si>
  <si>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</si>
  <si>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</si>
  <si>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</si>
  <si>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</si>
  <si>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</si>
  <si>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</si>
  <si>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</si>
  <si>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</si>
  <si>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</si>
  <si>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</si>
  <si>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</si>
  <si>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</si>
  <si>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</si>
  <si>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</si>
  <si>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</si>
  <si>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</si>
  <si>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</si>
  <si>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</si>
  <si>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</si>
  <si>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</si>
  <si>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</si>
  <si>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</si>
  <si>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</si>
  <si>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</si>
  <si>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</si>
  <si>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</si>
  <si>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</si>
  <si>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</si>
  <si>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</si>
  <si>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</si>
  <si>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</si>
  <si>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</si>
  <si>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</si>
  <si>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</si>
  <si>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</si>
  <si>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</si>
  <si>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</si>
  <si>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</si>
  <si>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</si>
  <si>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</si>
  <si>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</si>
  <si>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</si>
  <si>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</si>
  <si>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</si>
  <si>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</si>
  <si>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</si>
  <si>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</si>
  <si>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</si>
  <si>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</si>
  <si>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</si>
  <si>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</si>
  <si>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</si>
  <si>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</si>
  <si>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</si>
  <si>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</si>
  <si>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</si>
  <si>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</si>
  <si>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</si>
  <si>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</si>
  <si>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</si>
  <si>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</si>
  <si>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</si>
  <si>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</si>
  <si>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</si>
  <si>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</si>
  <si>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</si>
  <si>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</si>
  <si>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</si>
  <si>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</si>
  <si>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</si>
  <si>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</si>
  <si>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</si>
  <si>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</si>
  <si>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</si>
  <si>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</si>
  <si>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</si>
  <si>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</si>
  <si>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</si>
  <si>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</si>
  <si>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</si>
  <si>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</si>
  <si>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</si>
  <si>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</si>
  <si>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</si>
  <si>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</si>
  <si>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</si>
  <si>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</si>
  <si>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</si>
  <si>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</si>
  <si>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</si>
  <si>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</si>
  <si>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</si>
  <si>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</si>
  <si>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</si>
  <si>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</si>
  <si>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</si>
  <si>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</si>
  <si>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</si>
  <si>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</si>
  <si>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</si>
  <si>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</si>
  <si>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</si>
  <si>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</si>
  <si>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</si>
  <si>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</si>
  <si>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</si>
  <si>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</si>
  <si>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</si>
  <si>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</si>
  <si>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</si>
  <si>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</si>
  <si>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</si>
  <si>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</si>
  <si>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</si>
  <si>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</si>
  <si>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</si>
  <si>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</si>
  <si>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</si>
  <si>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</si>
  <si>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</si>
  <si>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</si>
  <si>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</si>
  <si>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</si>
  <si>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</si>
  <si>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</si>
  <si>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</si>
  <si>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</si>
  <si>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</si>
  <si>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</si>
  <si>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</si>
  <si>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</si>
  <si>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</si>
  <si>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</si>
  <si>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</si>
  <si>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</si>
  <si>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</si>
  <si>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</si>
  <si>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</si>
  <si>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</si>
  <si>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</si>
  <si>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</si>
  <si>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</si>
  <si>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</si>
  <si>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</si>
  <si>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</si>
  <si>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</si>
  <si>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</si>
  <si>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</si>
  <si>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</si>
  <si>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</si>
  <si>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</si>
  <si>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</si>
  <si>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</si>
  <si>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</si>
  <si>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</si>
  <si>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</si>
  <si>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</si>
  <si>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</si>
  <si>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</si>
  <si>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</si>
  <si>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</si>
  <si>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</si>
  <si>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</si>
  <si>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</si>
  <si>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</si>
  <si>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</si>
  <si>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</si>
  <si>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</si>
  <si>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</si>
  <si>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</si>
  <si>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</si>
  <si>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</si>
  <si>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</si>
  <si>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</si>
  <si>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</si>
  <si>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</si>
  <si>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</si>
  <si>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</si>
  <si>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</si>
  <si>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</si>
  <si>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</si>
  <si>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</si>
  <si>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</si>
  <si>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</si>
  <si>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</si>
  <si>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</si>
  <si>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</si>
  <si>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</si>
  <si>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</si>
  <si>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</si>
  <si>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</si>
  <si>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</si>
  <si>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</si>
  <si>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</si>
  <si>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</si>
  <si>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</si>
  <si>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</si>
  <si>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</si>
  <si>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</si>
  <si>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</si>
  <si>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</si>
  <si>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</si>
  <si>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</si>
  <si>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</si>
  <si>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</si>
  <si>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</si>
  <si>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</si>
  <si>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</si>
  <si>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</si>
  <si>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</si>
  <si>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</si>
  <si>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</si>
  <si>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</si>
  <si>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</si>
  <si>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</si>
  <si>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</si>
  <si>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</si>
  <si>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</si>
  <si>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</si>
  <si>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</si>
  <si>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</si>
  <si>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</si>
  <si>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</si>
  <si>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</si>
  <si>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</si>
  <si>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</si>
  <si>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</si>
  <si>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</si>
  <si>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</si>
  <si>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</si>
  <si>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</si>
  <si>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</si>
  <si>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</si>
  <si>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</si>
  <si>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</si>
  <si>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</si>
  <si>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</si>
  <si>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</si>
  <si>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</si>
  <si>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</si>
  <si>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</si>
  <si>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</si>
  <si>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</si>
  <si>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</si>
  <si>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</si>
  <si>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</si>
  <si>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</si>
  <si>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</si>
  <si>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</si>
  <si>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</si>
  <si>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</si>
  <si>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</si>
  <si>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</si>
  <si>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</si>
  <si>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</si>
  <si>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</si>
  <si>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</si>
  <si>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</si>
  <si>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</si>
  <si>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</si>
  <si>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</si>
  <si>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</si>
  <si>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</si>
  <si>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</si>
  <si>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</si>
  <si>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</si>
  <si>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</si>
  <si>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</si>
  <si>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</si>
  <si>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</si>
  <si>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</si>
  <si>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</si>
  <si>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</si>
  <si>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</si>
  <si>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</si>
  <si>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</si>
  <si>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</si>
  <si>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</si>
  <si>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</si>
  <si>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</si>
  <si>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</si>
  <si>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</si>
  <si>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</si>
  <si>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</si>
  <si>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</si>
  <si>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</si>
  <si>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</si>
  <si>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</si>
  <si>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</si>
  <si>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</si>
  <si>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</si>
  <si>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</si>
  <si>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</si>
  <si>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</si>
  <si>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</si>
  <si>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</si>
  <si>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</si>
  <si>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</si>
  <si>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</si>
  <si>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</si>
  <si>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</si>
  <si>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</si>
  <si>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</si>
  <si>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</si>
  <si>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</si>
  <si>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</si>
  <si>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</si>
  <si>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</si>
  <si>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</si>
  <si>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</si>
  <si>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</si>
  <si>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</si>
  <si>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</si>
  <si>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</si>
  <si>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</si>
  <si>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</si>
  <si>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</si>
  <si>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</si>
  <si>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</si>
  <si>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</si>
  <si>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</si>
  <si>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</si>
  <si>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</si>
  <si>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</si>
  <si>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</si>
  <si>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</si>
  <si>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</si>
  <si>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</si>
  <si>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</si>
  <si>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</si>
  <si>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</si>
  <si>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</si>
  <si>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</si>
  <si>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</si>
  <si>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</si>
  <si>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</si>
  <si>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</si>
  <si>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</si>
  <si>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</si>
  <si>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</si>
  <si>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</si>
  <si>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</si>
  <si>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</si>
  <si>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</si>
  <si>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</si>
  <si>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</si>
  <si>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</si>
  <si>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</si>
  <si>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</si>
  <si>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</si>
  <si>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</si>
  <si>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</si>
  <si>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</si>
  <si>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</si>
  <si>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</si>
  <si>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</si>
  <si>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</si>
  <si>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</si>
  <si>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</si>
  <si>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</si>
  <si>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</si>
  <si>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</si>
  <si>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</si>
  <si>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</si>
  <si>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</si>
  <si>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</si>
  <si>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</si>
  <si>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</si>
  <si>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</si>
  <si>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</si>
  <si>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</si>
  <si>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</si>
  <si>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</si>
  <si>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</si>
  <si>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</si>
  <si>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</si>
  <si>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</si>
  <si>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</si>
  <si>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</si>
  <si>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</si>
  <si>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</si>
  <si>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</si>
  <si>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</si>
  <si>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</si>
  <si>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</si>
  <si>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</si>
  <si>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</si>
  <si>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</si>
  <si>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</si>
  <si>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</si>
  <si>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</si>
  <si>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</si>
  <si>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</si>
  <si>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</si>
  <si>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</si>
  <si>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</si>
  <si>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</si>
  <si>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</si>
  <si>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</si>
  <si>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</si>
  <si>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</si>
  <si>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</si>
  <si>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</si>
  <si>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</si>
  <si>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</si>
  <si>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</si>
  <si>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</si>
  <si>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</si>
  <si>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</si>
  <si>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</si>
  <si>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</si>
  <si>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</si>
  <si>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</si>
  <si>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</si>
  <si>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</si>
  <si>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</si>
  <si>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</si>
  <si>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</si>
  <si>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</si>
  <si>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</si>
  <si>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</si>
  <si>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</si>
  <si>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</si>
  <si>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</si>
  <si>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</si>
  <si>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</si>
  <si>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</si>
  <si>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</si>
  <si>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</si>
  <si>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</si>
  <si>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</si>
  <si>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</si>
  <si>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</si>
  <si>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</si>
  <si>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</si>
  <si>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</si>
  <si>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</si>
  <si>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</si>
  <si>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</si>
  <si>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</si>
  <si>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</si>
  <si>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</si>
  <si>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</si>
  <si>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</si>
  <si>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</si>
  <si>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</si>
  <si>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</si>
  <si>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</si>
  <si>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</si>
  <si>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</si>
  <si>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</si>
  <si>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</si>
  <si>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</si>
  <si>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</si>
  <si>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</si>
  <si>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</si>
  <si>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</si>
  <si>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</si>
  <si>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</si>
  <si>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</si>
  <si>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</si>
  <si>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</si>
  <si>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</si>
  <si>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</si>
  <si>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</si>
  <si>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</si>
  <si>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</si>
  <si>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</si>
  <si>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</si>
  <si>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</si>
  <si>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</si>
  <si>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</si>
  <si>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</si>
  <si>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</si>
  <si>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</si>
  <si>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</si>
  <si>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</si>
  <si>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</si>
  <si>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</si>
  <si>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</si>
  <si>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</si>
  <si>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</si>
  <si>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</si>
  <si>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</si>
  <si>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</si>
  <si>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</si>
  <si>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</si>
  <si>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</si>
  <si>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</si>
  <si>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</si>
  <si>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</si>
  <si>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</si>
  <si>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</si>
  <si>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</si>
  <si>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</si>
  <si>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</si>
  <si>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</si>
  <si>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</si>
  <si>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</si>
  <si>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</si>
  <si>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</si>
  <si>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</si>
  <si>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</si>
  <si>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</si>
  <si>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</si>
  <si>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</si>
  <si>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</si>
  <si>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</si>
  <si>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</si>
  <si>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</si>
  <si>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</si>
  <si>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</si>
  <si>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</si>
  <si>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</si>
  <si>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</si>
  <si>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</si>
  <si>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</si>
  <si>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</si>
  <si>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</si>
  <si>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</si>
  <si>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</si>
  <si>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</si>
  <si>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</si>
  <si>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</si>
  <si>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</si>
  <si>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</si>
  <si>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</si>
  <si>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</si>
  <si>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</si>
  <si>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</si>
  <si>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</si>
  <si>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</si>
  <si>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</si>
  <si>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</si>
  <si>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</si>
  <si>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</si>
  <si>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</si>
  <si>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</si>
  <si>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</si>
  <si>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</si>
  <si>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</si>
  <si>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</si>
  <si>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</si>
  <si>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</si>
  <si>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</si>
  <si>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</si>
  <si>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</si>
  <si>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</si>
  <si>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</si>
  <si>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</si>
  <si>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</si>
  <si>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</si>
  <si>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</si>
  <si>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</si>
  <si>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</si>
  <si>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</si>
  <si>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</si>
  <si>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</si>
  <si>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</si>
  <si>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</si>
  <si>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</si>
  <si>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</si>
  <si>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</si>
  <si>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</si>
  <si>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</si>
  <si>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</si>
  <si>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</si>
  <si>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</si>
  <si>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</si>
  <si>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</si>
  <si>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</si>
  <si>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</si>
  <si>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</si>
  <si>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</si>
  <si>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</si>
  <si>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</si>
  <si>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</si>
  <si>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</si>
  <si>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</si>
  <si>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</si>
  <si>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</si>
  <si>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</si>
  <si>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</si>
  <si>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</si>
  <si>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</si>
  <si>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</si>
  <si>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</si>
  <si>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</si>
  <si>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</si>
  <si>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</si>
  <si>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</si>
  <si>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</si>
  <si>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</si>
  <si>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</si>
  <si>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</si>
  <si>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</si>
  <si>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</si>
  <si>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</si>
  <si>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</si>
  <si>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</si>
  <si>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</si>
  <si>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</si>
  <si>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</si>
  <si>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</si>
  <si>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</si>
  <si>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</si>
  <si>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</si>
  <si>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</si>
  <si>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</si>
  <si>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</si>
  <si>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</si>
  <si>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</si>
  <si>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</si>
  <si>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</si>
  <si>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</si>
  <si>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</si>
  <si>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</si>
  <si>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</si>
  <si>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</si>
  <si>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</si>
  <si>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</si>
  <si>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</si>
  <si>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</si>
  <si>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</si>
  <si>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</si>
  <si>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</si>
  <si>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</si>
  <si>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</si>
  <si>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</si>
  <si>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</si>
  <si>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</si>
  <si>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</si>
  <si>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</si>
  <si>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</si>
  <si>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</si>
  <si>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</si>
  <si>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</si>
  <si>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</si>
  <si>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</si>
  <si>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</si>
  <si>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</si>
  <si>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</si>
  <si>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</si>
  <si>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</si>
  <si>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</si>
  <si>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</si>
  <si>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</si>
  <si>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</si>
  <si>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</si>
  <si>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</si>
  <si>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</si>
  <si>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</si>
  <si>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</si>
  <si>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</si>
  <si>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</si>
  <si>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</si>
  <si>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</si>
  <si>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</si>
  <si>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</si>
  <si>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</si>
  <si>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</si>
  <si>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</si>
  <si>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</si>
  <si>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</si>
  <si>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</si>
  <si>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</si>
  <si>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</si>
  <si>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</si>
  <si>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</si>
  <si>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</si>
  <si>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</si>
  <si>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</si>
  <si>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</si>
  <si>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</si>
  <si>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</si>
  <si>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</si>
  <si>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</si>
  <si>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</si>
  <si>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</si>
  <si>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</si>
  <si>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</si>
  <si>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</si>
  <si>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</si>
  <si>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</si>
  <si>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</si>
  <si>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</si>
  <si>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</si>
  <si>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</si>
  <si>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</si>
  <si>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</si>
  <si>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</si>
  <si>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</si>
  <si>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</si>
  <si>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</si>
  <si>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</si>
  <si>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</si>
  <si>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</si>
  <si>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</si>
  <si>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</si>
  <si>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</si>
  <si>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</si>
  <si>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</si>
  <si>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</si>
  <si>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</si>
  <si>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</si>
  <si>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</si>
  <si>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</si>
  <si>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</si>
  <si>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</si>
  <si>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</si>
  <si>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</si>
  <si>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</si>
  <si>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</si>
  <si>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</si>
  <si>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</si>
  <si>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</si>
  <si>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</si>
  <si>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</si>
  <si>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</si>
  <si>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</si>
  <si>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</si>
  <si>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</si>
  <si>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</si>
  <si>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</si>
  <si>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</si>
  <si>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</si>
  <si>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</si>
  <si>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</si>
  <si>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</si>
  <si>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</si>
  <si>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</si>
  <si>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</si>
  <si>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</si>
  <si>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</si>
  <si>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</si>
  <si>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</si>
  <si>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</si>
  <si>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</si>
  <si>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</si>
  <si>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</si>
  <si>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</si>
  <si>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</si>
  <si>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</si>
  <si>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</si>
  <si>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</si>
  <si>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</si>
  <si>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</si>
  <si>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</si>
  <si>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</si>
  <si>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</si>
  <si>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</si>
  <si>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</si>
  <si>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</si>
  <si>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</si>
  <si>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</si>
  <si>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</si>
  <si>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</si>
  <si>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</si>
  <si>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</si>
  <si>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</si>
  <si>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</si>
  <si>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</si>
  <si>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</si>
  <si>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</si>
  <si>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</si>
  <si>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</si>
  <si>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</si>
  <si>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</si>
  <si>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</si>
  <si>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</si>
  <si>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</si>
  <si>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</si>
  <si>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</si>
  <si>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</si>
  <si>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</si>
  <si>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</si>
  <si>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</si>
  <si>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</si>
  <si>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</si>
  <si>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</si>
  <si>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</si>
  <si>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</si>
  <si>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</si>
  <si>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</si>
  <si>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</si>
  <si>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</si>
  <si>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</si>
  <si>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</si>
  <si>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</si>
  <si>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</si>
  <si>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</si>
  <si>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</si>
  <si>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</si>
  <si>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</si>
  <si>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</si>
  <si>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</si>
  <si>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</si>
  <si>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</si>
  <si>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</si>
  <si>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</si>
  <si>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</si>
  <si>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</si>
  <si>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</si>
  <si>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</si>
  <si>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</si>
  <si>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</si>
  <si>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</si>
  <si>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</si>
  <si>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</si>
  <si>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</si>
  <si>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</si>
  <si>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</si>
  <si>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</si>
  <si>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</si>
  <si>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</si>
  <si>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</si>
  <si>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</si>
  <si>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</si>
  <si>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</si>
  <si>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</si>
  <si>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</si>
  <si>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</si>
  <si>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</si>
  <si>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</si>
  <si>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</si>
  <si>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</si>
  <si>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</si>
  <si>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</si>
  <si>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</si>
  <si>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</si>
  <si>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</si>
  <si>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</si>
  <si>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</si>
  <si>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</si>
  <si>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</si>
  <si>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</si>
  <si>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</si>
  <si>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</si>
  <si>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</si>
  <si>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</si>
  <si>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</si>
  <si>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</si>
  <si>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</si>
  <si>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</si>
  <si>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</si>
  <si>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</si>
  <si>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</si>
  <si>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</si>
  <si>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</si>
  <si>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</si>
  <si>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</si>
  <si>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</si>
  <si>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</si>
  <si>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</si>
  <si>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</si>
  <si>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</si>
  <si>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</si>
  <si>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</si>
  <si>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</si>
  <si>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</si>
  <si>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</si>
  <si>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</si>
  <si>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</si>
  <si>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</si>
  <si>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</si>
  <si>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</si>
  <si>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</si>
  <si>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</si>
  <si>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</si>
  <si>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</si>
  <si>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</si>
  <si>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</si>
  <si>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</si>
  <si>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</si>
  <si>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</si>
  <si>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</si>
  <si>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</si>
  <si>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</si>
  <si>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</si>
  <si>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</si>
  <si>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</si>
  <si>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</si>
  <si>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</si>
  <si>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</si>
  <si>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</si>
  <si>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</si>
  <si>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</si>
  <si>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</si>
  <si>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</si>
  <si>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</si>
  <si>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</si>
  <si>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</si>
  <si>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</si>
  <si>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</si>
  <si>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</si>
  <si>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</si>
  <si>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</si>
  <si>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</si>
  <si>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</si>
  <si>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</si>
  <si>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</si>
  <si>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</si>
  <si>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</si>
  <si>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</si>
  <si>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</si>
  <si>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</si>
  <si>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</si>
  <si>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</si>
  <si>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</si>
  <si>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</si>
  <si>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</si>
  <si>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</si>
  <si>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</si>
  <si>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</si>
  <si>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</si>
  <si>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</si>
  <si>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</si>
  <si>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</si>
  <si>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</si>
  <si>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</si>
  <si>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</si>
  <si>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</si>
  <si>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</si>
  <si>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</si>
  <si>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</si>
  <si>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</si>
  <si>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</si>
  <si>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</si>
  <si>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</si>
  <si>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</si>
  <si>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</si>
  <si>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</si>
  <si>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</si>
  <si>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</si>
  <si>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</si>
  <si>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</si>
  <si>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</si>
  <si>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</si>
  <si>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</si>
  <si>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</si>
  <si>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</si>
  <si>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</si>
  <si>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</si>
  <si>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</si>
  <si>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</si>
  <si>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</si>
  <si>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</si>
  <si>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</si>
  <si>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</si>
  <si>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</si>
  <si>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</si>
  <si>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</si>
  <si>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</si>
  <si>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</si>
  <si>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</si>
  <si>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</si>
  <si>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</si>
  <si>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</si>
  <si>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</si>
  <si>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</si>
  <si>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</si>
  <si>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</si>
  <si>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</si>
  <si>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</si>
  <si>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</si>
  <si>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</si>
  <si>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</si>
  <si>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</si>
  <si>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</si>
  <si>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</si>
  <si>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</si>
  <si>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</si>
  <si>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</si>
  <si>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</si>
  <si>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</si>
  <si>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</si>
  <si>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</si>
  <si>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</si>
  <si>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</si>
  <si>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</si>
  <si>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</si>
  <si>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</si>
  <si>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</si>
  <si>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</si>
  <si>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</si>
  <si>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</si>
  <si>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</si>
  <si>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</si>
  <si>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</si>
  <si>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</si>
  <si>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</si>
  <si>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</si>
  <si>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</si>
  <si>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</si>
  <si>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</si>
  <si>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</si>
  <si>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</si>
  <si>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</si>
  <si>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</si>
  <si>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</si>
  <si>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</si>
  <si>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</si>
  <si>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</si>
  <si>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</si>
  <si>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</si>
  <si>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</si>
  <si>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</si>
  <si>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</si>
  <si>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</si>
  <si>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</si>
  <si>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</si>
  <si>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</si>
  <si>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</si>
  <si>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</si>
  <si>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</si>
  <si>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</si>
  <si>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</si>
  <si>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</si>
  <si>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</si>
  <si>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</si>
  <si>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</si>
  <si>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</si>
  <si>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</si>
  <si>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</si>
  <si>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</si>
  <si>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</si>
  <si>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</si>
  <si>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</si>
  <si>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</si>
  <si>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</si>
  <si>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</si>
  <si>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</si>
  <si>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</si>
  <si>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</si>
  <si>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</si>
  <si>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</si>
  <si>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</si>
  <si>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</si>
  <si>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</si>
  <si>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</si>
  <si>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</si>
  <si>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</si>
  <si>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</si>
  <si>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</si>
  <si>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</si>
  <si>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</si>
  <si>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</si>
  <si>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</si>
  <si>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</si>
  <si>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</si>
  <si>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</si>
  <si>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</si>
  <si>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</si>
  <si>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</si>
  <si>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</si>
  <si>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</si>
  <si>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</si>
  <si>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</si>
  <si>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</si>
  <si>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</si>
  <si>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</si>
  <si>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</si>
  <si>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</si>
  <si>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</si>
  <si>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</si>
  <si>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</si>
  <si>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</si>
  <si>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</si>
  <si>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</si>
  <si>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</si>
  <si>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</si>
  <si>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</si>
  <si>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</si>
  <si>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</si>
  <si>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</si>
  <si>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</si>
  <si>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</si>
  <si>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</si>
  <si>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</si>
  <si>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</si>
  <si>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</si>
  <si>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</si>
  <si>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</si>
  <si>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</si>
  <si>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</si>
  <si>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</si>
  <si>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</si>
  <si>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</si>
  <si>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</si>
  <si>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</si>
  <si>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</si>
  <si>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</si>
  <si>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</si>
  <si>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</si>
  <si>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</si>
  <si>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</si>
  <si>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</si>
  <si>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</si>
  <si>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</si>
  <si>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</si>
  <si>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</si>
  <si>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</si>
  <si>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</si>
  <si>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</si>
  <si>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</si>
  <si>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</si>
  <si>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</si>
  <si>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</si>
  <si>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</si>
  <si>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</si>
  <si>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</si>
  <si>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</si>
  <si>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</si>
  <si>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</si>
  <si>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</si>
  <si>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</si>
  <si>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</si>
  <si>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</si>
  <si>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</si>
  <si>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</si>
  <si>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</si>
  <si>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</si>
  <si>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</si>
  <si>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</si>
  <si>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</si>
  <si>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</si>
  <si>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</si>
  <si>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</si>
  <si>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</si>
  <si>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</si>
  <si>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</si>
  <si>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</si>
  <si>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</si>
  <si>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</si>
  <si>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</si>
  <si>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</si>
  <si>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</si>
  <si>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</si>
  <si>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</si>
  <si>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</si>
  <si>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</si>
  <si>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</si>
  <si>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</si>
  <si>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</si>
  <si>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</si>
  <si>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</si>
  <si>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</si>
  <si>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</si>
  <si>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</si>
  <si>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</si>
  <si>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</si>
  <si>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</si>
  <si>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</si>
  <si>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</si>
  <si>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</si>
  <si>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</si>
  <si>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</si>
  <si>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</si>
  <si>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</si>
  <si>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</si>
  <si>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</si>
  <si>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</si>
  <si>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</si>
  <si>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</si>
  <si>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</si>
  <si>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</si>
  <si>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</si>
  <si>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</si>
  <si>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</si>
  <si>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</si>
  <si>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</si>
  <si>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</si>
  <si>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</si>
  <si>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</si>
  <si>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</si>
  <si>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</si>
  <si>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</si>
  <si>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</si>
  <si>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</si>
  <si>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</si>
  <si>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</si>
  <si>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</si>
  <si>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</si>
  <si>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</si>
  <si>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</si>
  <si>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</si>
  <si>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</si>
  <si>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</si>
  <si>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</si>
  <si>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</si>
  <si>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</si>
  <si>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</si>
  <si>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</si>
  <si>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</si>
  <si>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</si>
  <si>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</si>
  <si>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</si>
  <si>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</si>
  <si>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</si>
  <si>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</si>
  <si>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</si>
  <si>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</si>
  <si>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</si>
  <si>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</si>
  <si>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</si>
  <si>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</si>
  <si>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</si>
  <si>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</si>
  <si>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</si>
  <si>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</si>
  <si>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</si>
  <si>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</si>
  <si>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</si>
  <si>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</si>
  <si>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</si>
  <si>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</si>
  <si>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</si>
  <si>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</si>
  <si>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</si>
  <si>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</si>
  <si>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</si>
  <si>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</si>
  <si>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</si>
  <si>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</si>
  <si>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</si>
  <si>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</si>
  <si>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</si>
  <si>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</si>
  <si>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</si>
  <si>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</si>
  <si>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</si>
  <si>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</si>
  <si>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</si>
  <si>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</si>
  <si>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</si>
  <si>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</si>
  <si>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</si>
  <si>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</si>
  <si>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</si>
  <si>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</si>
  <si>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</si>
  <si>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</si>
  <si>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</si>
  <si>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</si>
  <si>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</si>
  <si>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</si>
  <si>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</si>
  <si>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</si>
  <si>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</si>
  <si>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</si>
  <si>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</si>
  <si>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</si>
  <si>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</si>
  <si>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</si>
  <si>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</si>
  <si>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</si>
  <si>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</si>
  <si>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</si>
  <si>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</si>
  <si>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</si>
  <si>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</si>
  <si>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</si>
  <si>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</si>
  <si>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</si>
  <si>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</si>
  <si>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</si>
  <si>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</si>
  <si>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</si>
  <si>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</si>
  <si>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</si>
  <si>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</si>
  <si>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</si>
  <si>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</si>
  <si>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</si>
  <si>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</si>
  <si>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</si>
  <si>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</si>
  <si>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</si>
  <si>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</si>
  <si>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</si>
  <si>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</si>
  <si>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</si>
  <si>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</si>
  <si>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</si>
  <si>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</si>
  <si>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</si>
  <si>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</si>
  <si>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</si>
  <si>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</si>
  <si>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</si>
  <si>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</si>
  <si>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</si>
  <si>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</si>
  <si>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</si>
  <si>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</si>
  <si>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</si>
  <si>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</si>
  <si>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</si>
  <si>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</si>
  <si>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</si>
  <si>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</si>
  <si>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</si>
  <si>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</si>
  <si>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</si>
  <si>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</si>
  <si>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</si>
  <si>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</si>
  <si>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</si>
  <si>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</si>
  <si>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</si>
  <si>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</si>
  <si>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</si>
  <si>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</si>
  <si>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</si>
  <si>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</si>
  <si>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</si>
  <si>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</si>
  <si>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</si>
  <si>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</si>
  <si>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</si>
  <si>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</si>
  <si>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</si>
  <si>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</si>
  <si>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</si>
  <si>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</si>
  <si>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</si>
  <si>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</si>
  <si>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</si>
  <si>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</si>
  <si>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</si>
  <si>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</si>
  <si>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</si>
  <si>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</si>
  <si>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</si>
  <si>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</si>
  <si>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</si>
  <si>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</si>
  <si>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</si>
  <si>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</si>
  <si>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</si>
  <si>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</si>
  <si>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</si>
  <si>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</si>
  <si>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</si>
  <si>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</si>
  <si>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</si>
  <si>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</si>
  <si>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</si>
  <si>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</si>
  <si>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</si>
  <si>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</si>
  <si>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</si>
  <si>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</si>
  <si>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</si>
  <si>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</si>
  <si>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</si>
  <si>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</si>
  <si>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</si>
  <si>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</si>
  <si>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</si>
  <si>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</si>
  <si>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</si>
  <si>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</si>
  <si>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</si>
  <si>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</si>
  <si>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</si>
  <si>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</si>
  <si>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</si>
  <si>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</si>
  <si>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</si>
  <si>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</si>
  <si>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</si>
  <si>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</si>
  <si>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</si>
  <si>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</si>
  <si>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</si>
  <si>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</si>
  <si>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</si>
  <si>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</si>
  <si>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</si>
  <si>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</si>
  <si>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</si>
  <si>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</si>
  <si>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</si>
  <si>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</si>
  <si>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</si>
  <si>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</si>
  <si>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</si>
  <si>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</si>
  <si>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</si>
  <si>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</si>
  <si>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</si>
  <si>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</si>
  <si>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</si>
  <si>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</si>
  <si>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</si>
  <si>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</si>
  <si>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</si>
  <si>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</si>
  <si>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</si>
  <si>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</si>
  <si>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</si>
  <si>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</si>
  <si>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</si>
  <si>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</si>
  <si>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</si>
  <si>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</si>
  <si>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</si>
  <si>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</si>
  <si>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</si>
  <si>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</si>
  <si>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</si>
  <si>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</si>
  <si>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</si>
  <si>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</si>
  <si>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</si>
  <si>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</si>
  <si>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</si>
  <si>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</si>
  <si>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</si>
  <si>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</si>
  <si>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</si>
  <si>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</si>
  <si>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</si>
  <si>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</si>
  <si>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</si>
  <si>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</si>
  <si>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</si>
  <si>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</si>
  <si>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</si>
  <si>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</si>
  <si>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</si>
  <si>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</si>
  <si>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</si>
  <si>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</si>
  <si>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</si>
  <si>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</si>
  <si>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</si>
  <si>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</si>
  <si>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</si>
  <si>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</si>
  <si>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</si>
  <si>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</si>
  <si>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</si>
  <si>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</si>
  <si>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</si>
  <si>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</si>
  <si>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</si>
  <si>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</si>
  <si>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</si>
  <si>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</si>
  <si>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</si>
  <si>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</si>
  <si>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</si>
  <si>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</si>
  <si>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</si>
  <si>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</si>
  <si>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</si>
  <si>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</si>
  <si>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</si>
  <si>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</si>
  <si>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</si>
  <si>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</si>
  <si>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</si>
  <si>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</si>
  <si>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</si>
  <si>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</si>
  <si>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</si>
  <si>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</si>
  <si>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</si>
  <si>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</si>
  <si>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</si>
  <si>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</si>
  <si>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</si>
  <si>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</si>
  <si>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</si>
  <si>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</si>
  <si>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</si>
  <si>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</si>
  <si>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</si>
  <si>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</si>
  <si>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</si>
  <si>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</si>
  <si>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</si>
  <si>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</si>
  <si>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</si>
  <si>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</si>
  <si>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</si>
  <si>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</si>
  <si>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</si>
  <si>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</si>
  <si>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</si>
  <si>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</si>
  <si>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</si>
  <si>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</si>
  <si>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</si>
  <si>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</si>
  <si>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</si>
  <si>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</si>
  <si>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</si>
  <si>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</si>
  <si>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</si>
  <si>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</si>
  <si>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</si>
  <si>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</si>
  <si>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</si>
  <si>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</si>
  <si>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</si>
  <si>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</si>
  <si>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</si>
  <si>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</si>
  <si>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</si>
  <si>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</si>
  <si>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</si>
  <si>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</si>
  <si>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</si>
  <si>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</si>
  <si>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</si>
  <si>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</si>
  <si>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</si>
  <si>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</si>
  <si>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</si>
  <si>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</si>
  <si>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</si>
  <si>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</si>
  <si>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</si>
  <si>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</si>
  <si>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</si>
  <si>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</si>
  <si>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</si>
  <si>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</si>
  <si>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</si>
  <si>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</si>
  <si>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</si>
  <si>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</si>
  <si>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</si>
  <si>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</si>
  <si>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</si>
  <si>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</si>
  <si>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</si>
  <si>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</si>
  <si>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</si>
  <si>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</si>
  <si>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</si>
  <si>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</si>
  <si>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</si>
  <si>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</si>
  <si>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</si>
  <si>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</si>
  <si>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</si>
  <si>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</si>
  <si>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</si>
  <si>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</si>
  <si>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</si>
  <si>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</si>
  <si>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</si>
  <si>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</si>
  <si>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</si>
  <si>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</si>
  <si>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</si>
  <si>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</si>
  <si>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</si>
  <si>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</si>
  <si>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</si>
  <si>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</si>
  <si>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</si>
  <si>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</si>
  <si>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</si>
  <si>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</si>
  <si>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</si>
  <si>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</si>
  <si>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</si>
  <si>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</si>
  <si>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</si>
  <si>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</si>
  <si>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</si>
  <si>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</si>
  <si>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</si>
  <si>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</si>
  <si>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</si>
  <si>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</si>
  <si>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</si>
  <si>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</si>
  <si>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</si>
  <si>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</si>
  <si>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</si>
  <si>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</si>
  <si>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</si>
  <si>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</si>
  <si>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</si>
  <si>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</si>
  <si>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</si>
  <si>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</si>
  <si>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</si>
  <si>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</si>
  <si>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</si>
  <si>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</si>
  <si>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</si>
  <si>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</si>
  <si>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</si>
  <si>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</si>
  <si>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</si>
  <si>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</si>
  <si>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</si>
  <si>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</si>
  <si>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</si>
  <si>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</si>
  <si>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</si>
  <si>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</si>
  <si>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</si>
  <si>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</si>
  <si>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</si>
  <si>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</si>
  <si>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</si>
  <si>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</si>
  <si>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</si>
  <si>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</si>
  <si>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</si>
  <si>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</si>
  <si>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</si>
  <si>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</si>
  <si>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</si>
  <si>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</si>
  <si>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</si>
  <si>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</si>
  <si>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</si>
  <si>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</si>
  <si>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</si>
  <si>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</si>
  <si>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</si>
  <si>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</si>
  <si>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</si>
  <si>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</si>
  <si>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</si>
  <si>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</si>
  <si>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</si>
  <si>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</si>
  <si>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</si>
  <si>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</si>
  <si>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</si>
  <si>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</si>
  <si>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</si>
  <si>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</si>
  <si>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</si>
  <si>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</si>
  <si>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</si>
  <si>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</si>
  <si>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</si>
  <si>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</si>
  <si>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</si>
  <si>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</si>
  <si>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</si>
  <si>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</si>
  <si>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</si>
  <si>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</si>
  <si>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</si>
  <si>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</si>
  <si>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</si>
  <si>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</si>
  <si>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</si>
  <si>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</si>
  <si>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</si>
  <si>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</si>
  <si>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</si>
  <si>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</si>
  <si>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</si>
  <si>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</si>
  <si>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</si>
  <si>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</si>
  <si>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</si>
  <si>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</si>
  <si>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</si>
  <si>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</si>
  <si>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</si>
  <si>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</si>
  <si>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</si>
  <si>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</si>
  <si>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</si>
  <si>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</si>
  <si>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</si>
  <si>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</si>
  <si>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</si>
  <si>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</si>
  <si>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</si>
  <si>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</si>
  <si>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</si>
  <si>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</si>
  <si>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</si>
  <si>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</si>
  <si>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</si>
  <si>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</si>
  <si>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</si>
  <si>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</si>
  <si>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</si>
  <si>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</si>
  <si>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</si>
  <si>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</si>
  <si>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</si>
  <si>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</si>
  <si>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</si>
  <si>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</si>
  <si>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</si>
  <si>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</si>
  <si>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</si>
  <si>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</si>
  <si>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</si>
  <si>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</si>
  <si>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</si>
  <si>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</si>
  <si>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</si>
  <si>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</si>
  <si>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</si>
  <si>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</si>
  <si>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</si>
  <si>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</si>
  <si>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</si>
  <si>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</si>
  <si>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</si>
  <si>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</si>
  <si>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</si>
  <si>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</si>
  <si>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</si>
  <si>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</si>
  <si>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</si>
  <si>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</si>
  <si>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</si>
  <si>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</si>
  <si>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</si>
  <si>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</si>
  <si>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</si>
  <si>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</si>
  <si>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</si>
  <si>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</si>
  <si>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</si>
  <si>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</si>
  <si>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</si>
  <si>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</si>
  <si>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</si>
  <si>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</si>
  <si>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</si>
  <si>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</si>
  <si>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</si>
  <si>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</si>
  <si>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</si>
  <si>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</si>
  <si>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</si>
  <si>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</si>
  <si>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</si>
  <si>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</si>
  <si>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</si>
  <si>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</si>
  <si>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</si>
  <si>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</si>
  <si>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</si>
  <si>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</si>
  <si>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</si>
  <si>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</si>
  <si>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</si>
  <si>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</si>
  <si>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</si>
  <si>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</si>
  <si>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</si>
  <si>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</si>
  <si>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</si>
  <si>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</si>
  <si>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</si>
  <si>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</si>
  <si>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</si>
  <si>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</si>
  <si>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</si>
  <si>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</si>
  <si>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</si>
  <si>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</si>
  <si>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</si>
  <si>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</si>
  <si>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</si>
  <si>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</si>
  <si>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</si>
  <si>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</si>
  <si>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</si>
  <si>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</si>
  <si>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</si>
  <si>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</si>
  <si>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</si>
  <si>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</si>
  <si>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</si>
  <si>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</si>
  <si>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</si>
  <si>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</si>
  <si>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</si>
  <si>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</si>
  <si>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</si>
  <si>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</si>
  <si>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</si>
  <si>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</si>
  <si>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</si>
  <si>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</si>
  <si>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</si>
  <si>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</si>
  <si>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</si>
  <si>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</si>
  <si>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</si>
  <si>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</si>
  <si>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</si>
  <si>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</si>
  <si>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</si>
  <si>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</si>
  <si>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</si>
  <si>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</si>
  <si>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</si>
  <si>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</si>
  <si>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</si>
  <si>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</si>
  <si>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</si>
  <si>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</si>
  <si>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</si>
  <si>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</si>
  <si>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</si>
  <si>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</si>
  <si>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</si>
  <si>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</si>
  <si>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</si>
  <si>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</si>
  <si>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</si>
  <si>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</si>
  <si>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</si>
  <si>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</si>
  <si>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</si>
  <si>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</si>
  <si>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</si>
  <si>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</si>
  <si>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</si>
  <si>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</si>
  <si>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</si>
  <si>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</si>
  <si>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</si>
  <si>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</si>
  <si>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</si>
  <si>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</si>
  <si>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</si>
  <si>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</si>
  <si>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</si>
  <si>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</si>
  <si>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</si>
  <si>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</si>
  <si>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</si>
  <si>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</si>
  <si>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</si>
  <si>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</si>
  <si>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</si>
  <si>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</si>
  <si>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</si>
  <si>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</si>
  <si>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</si>
  <si>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</si>
  <si>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</si>
  <si>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</si>
  <si>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</si>
  <si>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</si>
  <si>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</si>
  <si>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</si>
  <si>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</si>
  <si>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</si>
  <si>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</si>
  <si>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</si>
  <si>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</si>
  <si>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</si>
  <si>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</si>
  <si>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</si>
  <si>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</si>
  <si>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</si>
  <si>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</si>
  <si>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</si>
  <si>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</si>
  <si>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</si>
  <si>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</si>
  <si>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</si>
  <si>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</si>
  <si>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</si>
  <si>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</si>
  <si>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</si>
  <si>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</si>
  <si>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</si>
  <si>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</si>
  <si>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</si>
  <si>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</si>
  <si>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</si>
  <si>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</si>
  <si>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</si>
  <si>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</si>
  <si>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</si>
  <si>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</si>
  <si>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</si>
  <si>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</si>
  <si>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</si>
  <si>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</si>
  <si>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</si>
  <si>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</si>
  <si>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</si>
  <si>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</si>
  <si>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</si>
  <si>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</si>
  <si>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</si>
  <si>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</si>
  <si>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</si>
  <si>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</si>
  <si>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</si>
  <si>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</si>
  <si>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</si>
  <si>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</si>
  <si>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</si>
  <si>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</si>
  <si>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</si>
  <si>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</si>
  <si>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</si>
  <si>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</si>
  <si>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</si>
  <si>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</si>
  <si>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</si>
  <si>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</si>
  <si>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</si>
  <si>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</si>
  <si>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</si>
  <si>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</si>
  <si>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</si>
  <si>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</si>
  <si>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</si>
  <si>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</si>
  <si>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</si>
  <si>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</si>
  <si>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</si>
  <si>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</si>
  <si>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</si>
  <si>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</si>
  <si>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</si>
  <si>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</si>
  <si>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</si>
  <si>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</si>
  <si>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</si>
  <si>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</si>
  <si>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</si>
  <si>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</si>
  <si>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</si>
  <si>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</si>
  <si>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</si>
  <si>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</si>
  <si>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</si>
  <si>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</si>
  <si>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</si>
  <si>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</si>
  <si>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</si>
  <si>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</si>
  <si>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</si>
  <si>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</si>
  <si>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</si>
  <si>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</si>
  <si>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</si>
  <si>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</si>
  <si>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</si>
  <si>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</si>
  <si>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</si>
  <si>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</si>
  <si>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</si>
  <si>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</si>
  <si>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</si>
  <si>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</si>
  <si>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</si>
  <si>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</si>
  <si>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</si>
  <si>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</si>
  <si>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</si>
  <si>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</si>
  <si>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</si>
  <si>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</si>
  <si>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</si>
  <si>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</si>
  <si>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</si>
  <si>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</si>
  <si>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</si>
  <si>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</si>
  <si>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</si>
  <si>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</si>
  <si>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</si>
  <si>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</si>
  <si>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</si>
  <si>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</si>
  <si>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</si>
  <si>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</si>
  <si>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</si>
  <si>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</si>
  <si>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</si>
  <si>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</si>
  <si>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</si>
  <si>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</si>
  <si>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</si>
  <si>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</si>
  <si>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</si>
  <si>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</si>
  <si>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</si>
  <si>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</si>
  <si>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</si>
  <si>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</si>
  <si>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</si>
  <si>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</si>
  <si>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</si>
  <si>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</si>
  <si>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</si>
  <si>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</si>
  <si>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</si>
  <si>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</si>
  <si>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</si>
  <si>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</si>
  <si>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</si>
  <si>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</si>
  <si>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</si>
  <si>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</si>
  <si>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</si>
  <si>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</si>
  <si>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</si>
  <si>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</si>
  <si>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</si>
  <si>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</si>
  <si>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</si>
  <si>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</si>
  <si>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</si>
  <si>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</si>
  <si>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</si>
  <si>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</si>
  <si>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</si>
  <si>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</si>
  <si>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</si>
  <si>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</si>
  <si>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</si>
  <si>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</si>
  <si>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</si>
  <si>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</si>
  <si>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</si>
  <si>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</si>
  <si>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</si>
  <si>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</si>
  <si>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</si>
  <si>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</si>
  <si>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</si>
  <si>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</si>
  <si>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</si>
  <si>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</si>
  <si>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</si>
  <si>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</si>
  <si>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</si>
  <si>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</si>
  <si>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</si>
  <si>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</si>
  <si>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</si>
  <si>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</si>
  <si>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</si>
  <si>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</si>
  <si>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</si>
  <si>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</si>
  <si>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</si>
  <si>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</si>
  <si>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</si>
  <si>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</si>
  <si>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</si>
  <si>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</si>
  <si>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</si>
  <si>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</si>
  <si>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</si>
  <si>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</si>
  <si>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</si>
  <si>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</si>
  <si>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</si>
  <si>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</si>
  <si>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</si>
  <si>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</si>
  <si>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</si>
  <si>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</si>
  <si>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</si>
  <si>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</si>
  <si>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</si>
  <si>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</si>
  <si>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</si>
  <si>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</si>
  <si>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</si>
  <si>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</si>
  <si>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</si>
  <si>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</si>
  <si>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</si>
  <si>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</si>
  <si>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</si>
  <si>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</si>
  <si>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</si>
  <si>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</si>
  <si>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</si>
  <si>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</si>
  <si>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</si>
  <si>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</si>
  <si>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</si>
  <si>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</si>
  <si>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</si>
  <si>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</si>
  <si>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</si>
  <si>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</si>
  <si>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</si>
  <si>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</si>
  <si>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</si>
  <si>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</si>
  <si>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</si>
  <si>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</si>
  <si>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</si>
  <si>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</si>
  <si>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</si>
  <si>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</si>
  <si>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</si>
  <si>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</si>
  <si>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</si>
  <si>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</si>
  <si>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</si>
  <si>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</si>
  <si>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</si>
  <si>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</si>
  <si>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</si>
  <si>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</si>
  <si>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</si>
  <si>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</si>
  <si>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</si>
  <si>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</si>
  <si>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</si>
  <si>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</si>
  <si>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</si>
  <si>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</si>
  <si>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</si>
  <si>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</si>
  <si>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</si>
  <si>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</si>
  <si>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</si>
  <si>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</si>
  <si>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</si>
  <si>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</si>
  <si>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</si>
  <si>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</si>
  <si>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</si>
  <si>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</si>
  <si>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</si>
  <si>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</si>
  <si>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</si>
  <si>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</si>
  <si>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</si>
  <si>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</si>
  <si>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</si>
  <si>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</si>
  <si>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</si>
  <si>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</si>
  <si>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</si>
  <si>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</si>
  <si>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</si>
  <si>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</si>
  <si>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</si>
  <si>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</si>
  <si>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</si>
  <si>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</si>
  <si>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</si>
  <si>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</si>
  <si>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</si>
  <si>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</si>
  <si>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</si>
  <si>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</si>
  <si>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</si>
  <si>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</si>
  <si>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</si>
  <si>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</si>
  <si>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</si>
  <si>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</si>
  <si>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</si>
  <si>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</si>
  <si>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</si>
  <si>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</si>
  <si>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</si>
  <si>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</si>
  <si>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</si>
  <si>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</si>
  <si>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</si>
  <si>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</si>
  <si>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</si>
  <si>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</si>
  <si>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</si>
  <si>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</si>
  <si>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</si>
  <si>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</si>
  <si>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</si>
  <si>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</si>
  <si>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</si>
  <si>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</si>
  <si>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</si>
  <si>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</si>
  <si>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</si>
  <si>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</si>
  <si>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</si>
  <si>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</si>
  <si>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</si>
  <si>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</si>
  <si>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</si>
  <si>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</si>
  <si>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</si>
  <si>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</si>
  <si>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</si>
  <si>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</si>
  <si>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</si>
  <si>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</si>
  <si>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</si>
  <si>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</si>
  <si>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</si>
  <si>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</si>
  <si>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</si>
  <si>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</si>
  <si>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</si>
  <si>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</si>
  <si>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</si>
  <si>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</si>
  <si>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</si>
  <si>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</si>
  <si>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</si>
  <si>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</si>
  <si>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</si>
  <si>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</si>
  <si>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</si>
  <si>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</si>
  <si>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</si>
  <si>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</si>
  <si>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</si>
  <si>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</si>
  <si>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</si>
  <si>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</si>
  <si>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</si>
  <si>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</si>
  <si>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</si>
  <si>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</si>
  <si>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</si>
  <si>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</si>
  <si>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</si>
  <si>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</si>
  <si>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</si>
  <si>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</si>
  <si>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</si>
  <si>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</si>
  <si>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</si>
  <si>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</si>
  <si>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</si>
  <si>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</si>
  <si>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</si>
  <si>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</si>
  <si>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</si>
  <si>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</si>
  <si>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</si>
  <si>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</si>
  <si>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</si>
  <si>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</si>
  <si>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</si>
  <si>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</si>
  <si>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</si>
  <si>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</si>
  <si>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</si>
  <si>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</si>
  <si>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</si>
  <si>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</si>
  <si>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</si>
  <si>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</si>
  <si>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</si>
  <si>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</si>
  <si>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</si>
  <si>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</si>
  <si>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</si>
  <si>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</si>
  <si>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</si>
  <si>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</si>
  <si>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</si>
  <si>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</si>
  <si>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</si>
  <si>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</si>
  <si>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</si>
  <si>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</si>
  <si>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</si>
  <si>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</si>
  <si>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</si>
  <si>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</si>
  <si>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</si>
  <si>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</si>
  <si>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</si>
  <si>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</si>
  <si>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</si>
  <si>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</si>
  <si>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</si>
  <si>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</si>
  <si>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</si>
  <si>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</si>
  <si>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</si>
  <si>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</si>
  <si>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</si>
  <si>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</si>
  <si>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</si>
  <si>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</si>
  <si>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</si>
  <si>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</si>
  <si>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</si>
  <si>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</si>
  <si>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</si>
  <si>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</si>
  <si>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</si>
  <si>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</si>
  <si>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</si>
  <si>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</si>
  <si>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</si>
  <si>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</si>
  <si>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</si>
  <si>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</si>
  <si>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</si>
  <si>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</si>
  <si>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</si>
  <si>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</si>
  <si>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</si>
  <si>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</si>
  <si>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</si>
  <si>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</si>
  <si>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</si>
  <si>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</si>
  <si>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</si>
  <si>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</si>
  <si>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</si>
  <si>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</si>
  <si>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</si>
  <si>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</si>
  <si>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</si>
  <si>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</si>
  <si>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</si>
  <si>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</si>
  <si>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</si>
  <si>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</si>
  <si>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</si>
  <si>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</si>
  <si>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</si>
  <si>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</si>
  <si>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</si>
  <si>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</si>
  <si>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</si>
  <si>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</si>
  <si>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</si>
  <si>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</si>
  <si>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</si>
  <si>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</si>
  <si>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</si>
  <si>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</si>
  <si>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</si>
  <si>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</si>
  <si>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</si>
  <si>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</si>
  <si>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</si>
  <si>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</si>
  <si>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</si>
  <si>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</si>
  <si>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</si>
  <si>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</si>
  <si>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</si>
  <si>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</si>
  <si>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</si>
  <si>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</si>
  <si>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</si>
  <si>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</si>
  <si>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</si>
  <si>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</si>
  <si>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</si>
  <si>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</si>
  <si>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</si>
  <si>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</si>
  <si>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</si>
  <si>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</si>
  <si>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</si>
  <si>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</si>
  <si>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</si>
  <si>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</si>
  <si>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</si>
  <si>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</si>
  <si>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</si>
  <si>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</si>
  <si>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</si>
  <si>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</si>
  <si>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</si>
  <si>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</si>
  <si>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</si>
  <si>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</si>
  <si>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</si>
  <si>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</si>
  <si>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</si>
  <si>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</si>
  <si>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</si>
  <si>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</si>
  <si>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</si>
  <si>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</si>
  <si>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</si>
  <si>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</si>
  <si>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</si>
  <si>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</si>
  <si>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</si>
  <si>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</si>
  <si>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</si>
  <si>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</si>
  <si>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</si>
  <si>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</si>
  <si>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</si>
  <si>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</si>
  <si>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</si>
  <si>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</si>
  <si>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</si>
  <si>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</si>
  <si>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</si>
  <si>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</si>
  <si>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</si>
  <si>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</si>
  <si>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</si>
  <si>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</si>
  <si>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</si>
  <si>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</si>
  <si>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</si>
  <si>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</si>
  <si>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</si>
  <si>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</si>
  <si>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</si>
  <si>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</si>
  <si>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</si>
  <si>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</si>
  <si>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</si>
  <si>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</si>
  <si>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</si>
  <si>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</si>
  <si>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</si>
  <si>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</si>
  <si>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</si>
  <si>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</si>
  <si>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</si>
  <si>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</si>
  <si>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</si>
  <si>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</si>
  <si>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</si>
  <si>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</si>
  <si>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</si>
  <si>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</si>
  <si>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</si>
  <si>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</si>
  <si>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</si>
  <si>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</si>
  <si>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</si>
  <si>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</si>
  <si>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</si>
  <si>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</si>
  <si>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</si>
  <si>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</si>
  <si>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</si>
  <si>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</si>
  <si>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</si>
  <si>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</si>
  <si>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</si>
  <si>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</si>
  <si>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</si>
  <si>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</si>
  <si>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</si>
  <si>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</si>
  <si>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</si>
  <si>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</si>
  <si>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</si>
  <si>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</si>
  <si>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</si>
  <si>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</si>
  <si>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</si>
  <si>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</si>
  <si>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</si>
  <si>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</si>
  <si>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</si>
  <si>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</si>
  <si>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</si>
  <si>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</si>
  <si>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</si>
  <si>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</si>
  <si>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</si>
  <si>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</si>
  <si>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</si>
  <si>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</si>
  <si>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</si>
  <si>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</si>
  <si>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</si>
  <si>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</si>
  <si>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</si>
  <si>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</si>
  <si>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</si>
  <si>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</si>
  <si>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</si>
  <si>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</si>
  <si>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</si>
  <si>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</si>
  <si>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</si>
  <si>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</si>
  <si>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</si>
  <si>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</si>
  <si>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</si>
  <si>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</si>
  <si>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</si>
  <si>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</si>
  <si>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</si>
  <si>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</si>
  <si>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</si>
  <si>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</si>
  <si>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</si>
  <si>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</si>
  <si>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</si>
  <si>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</si>
  <si>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</si>
  <si>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</si>
  <si>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</si>
  <si>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</si>
  <si>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</si>
  <si>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</si>
  <si>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</si>
  <si>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</si>
  <si>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</si>
  <si>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</si>
  <si>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</si>
  <si>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</si>
  <si>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</si>
  <si>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</si>
  <si>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</si>
  <si>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</si>
  <si>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</si>
  <si>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</si>
  <si>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</si>
  <si>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</si>
  <si>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</si>
  <si>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</si>
  <si>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</si>
  <si>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</si>
  <si>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</si>
  <si>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</si>
  <si>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</si>
  <si>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</si>
  <si>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</si>
  <si>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</si>
  <si>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</si>
  <si>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</si>
  <si>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</si>
  <si>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</si>
  <si>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</si>
  <si>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</si>
  <si>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</si>
  <si>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</si>
  <si>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</si>
  <si>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</si>
  <si>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</si>
  <si>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</si>
  <si>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</si>
  <si>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</si>
  <si>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</si>
  <si>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</si>
  <si>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</si>
  <si>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</si>
  <si>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</si>
  <si>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</si>
  <si>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</si>
  <si>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</si>
  <si>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</si>
  <si>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</si>
  <si>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</si>
  <si>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</si>
  <si>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</si>
  <si>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</si>
  <si>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</si>
  <si>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</si>
  <si>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</si>
  <si>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</si>
  <si>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</si>
  <si>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</si>
  <si>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</si>
  <si>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</si>
  <si>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</si>
  <si>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</si>
  <si>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</si>
  <si>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</si>
  <si>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</si>
  <si>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</si>
  <si>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</si>
  <si>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</si>
  <si>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</si>
  <si>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</si>
  <si>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</si>
  <si>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</si>
  <si>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</si>
  <si>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</si>
  <si>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</si>
  <si>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</si>
  <si>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</si>
  <si>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</si>
  <si>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</si>
  <si>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</si>
  <si>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</si>
  <si>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</si>
  <si>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</si>
  <si>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</si>
  <si>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</si>
  <si>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</si>
  <si>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</si>
  <si>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</si>
  <si>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</si>
  <si>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</si>
  <si>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</si>
  <si>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</si>
  <si>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</si>
  <si>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</si>
  <si>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</si>
  <si>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</si>
  <si>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</si>
  <si>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</si>
  <si>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</si>
  <si>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</si>
  <si>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</si>
  <si>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</si>
  <si>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</si>
  <si>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</si>
  <si>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</si>
  <si>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</si>
  <si>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</si>
  <si>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</si>
  <si>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</si>
  <si>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</si>
  <si>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</si>
  <si>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</si>
  <si>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</si>
  <si>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</si>
  <si>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</si>
  <si>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</si>
  <si>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</si>
  <si>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</si>
  <si>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</si>
  <si>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</si>
  <si>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</si>
  <si>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</si>
  <si>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</si>
  <si>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</si>
  <si>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</si>
  <si>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</si>
  <si>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</si>
  <si>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</si>
  <si>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</si>
  <si>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</si>
  <si>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</si>
  <si>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</si>
  <si>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</si>
  <si>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</si>
  <si>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</si>
  <si>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</si>
  <si>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</si>
  <si>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</si>
  <si>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</si>
  <si>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</si>
  <si>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</si>
  <si>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</si>
  <si>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</si>
  <si>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</si>
  <si>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</si>
  <si>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</si>
  <si>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</si>
  <si>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</si>
  <si>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</si>
  <si>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</si>
  <si>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</si>
  <si>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</si>
  <si>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</si>
  <si>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</si>
  <si>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</si>
  <si>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</si>
  <si>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</si>
  <si>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</si>
  <si>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</si>
  <si>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</si>
  <si>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</si>
  <si>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</si>
  <si>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</si>
  <si>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</si>
  <si>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</si>
  <si>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</si>
  <si>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</si>
  <si>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</si>
  <si>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</si>
  <si>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</si>
  <si>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</si>
  <si>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</si>
  <si>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</si>
  <si>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</si>
  <si>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</si>
  <si>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</si>
  <si>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</si>
  <si>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</si>
  <si>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</si>
  <si>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</si>
  <si>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</si>
  <si>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</si>
  <si>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</si>
  <si>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</si>
  <si>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</si>
  <si>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</si>
  <si>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</si>
  <si>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</si>
  <si>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</si>
  <si>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</si>
  <si>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</si>
  <si>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</si>
  <si>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</si>
  <si>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</si>
  <si>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</si>
  <si>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</si>
  <si>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</si>
  <si>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</si>
  <si>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</si>
  <si>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</si>
  <si>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</si>
  <si>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</si>
  <si>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</si>
  <si>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</si>
  <si>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</si>
  <si>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</si>
  <si>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</si>
  <si>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</si>
  <si>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</si>
  <si>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</si>
  <si>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</si>
  <si>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</si>
  <si>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</si>
  <si>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</si>
  <si>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</si>
  <si>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</si>
  <si>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</si>
  <si>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</si>
  <si>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</si>
  <si>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</si>
  <si>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</si>
  <si>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</si>
  <si>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</si>
  <si>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</si>
  <si>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</si>
  <si>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</si>
  <si>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</si>
  <si>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</si>
  <si>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</si>
  <si>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</si>
  <si>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</si>
  <si>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</si>
  <si>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</si>
  <si>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</si>
  <si>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</si>
  <si>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</si>
  <si>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</si>
  <si>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</si>
  <si>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</si>
  <si>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</si>
  <si>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</si>
  <si>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</si>
  <si>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</si>
  <si>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</si>
  <si>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</si>
  <si>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</si>
  <si>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</si>
  <si>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</si>
  <si>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</si>
  <si>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</si>
  <si>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</si>
  <si>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</si>
  <si>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</si>
  <si>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</si>
  <si>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</si>
  <si>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</si>
  <si>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</si>
  <si>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</si>
  <si>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</si>
  <si>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</si>
  <si>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</si>
  <si>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</si>
  <si>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</si>
  <si>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</si>
  <si>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</si>
  <si>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</si>
  <si>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</si>
  <si>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</si>
  <si>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</si>
  <si>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</si>
  <si>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</si>
  <si>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</si>
  <si>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</si>
  <si>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</si>
  <si>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</si>
  <si>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</si>
  <si>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</si>
  <si>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</si>
  <si>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</si>
  <si>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</si>
  <si>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</si>
  <si>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</si>
  <si>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</si>
  <si>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</si>
  <si>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</si>
  <si>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</si>
  <si>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</si>
  <si>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</si>
  <si>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</si>
  <si>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</si>
  <si>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</si>
  <si>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</si>
  <si>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</si>
  <si>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</si>
  <si>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</si>
  <si>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</si>
  <si>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</si>
  <si>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</si>
  <si>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</si>
  <si>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</si>
  <si>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</si>
  <si>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</si>
  <si>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</si>
  <si>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</si>
  <si>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</si>
  <si>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</si>
  <si>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</si>
  <si>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</si>
  <si>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</si>
  <si>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</si>
  <si>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</si>
  <si>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</si>
  <si>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</si>
  <si>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</si>
  <si>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</si>
  <si>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</si>
  <si>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</si>
  <si>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</si>
  <si>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</si>
  <si>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</si>
  <si>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</si>
  <si>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</si>
  <si>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</si>
  <si>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</si>
  <si>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</si>
  <si>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</si>
  <si>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</si>
  <si>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</si>
  <si>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</si>
  <si>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</si>
  <si>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</si>
  <si>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</si>
  <si>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</si>
  <si>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</si>
  <si>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</si>
  <si>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</si>
  <si>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</si>
  <si>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</si>
  <si>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</si>
  <si>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</si>
  <si>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</si>
  <si>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</si>
  <si>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</si>
  <si>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</si>
  <si>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</si>
  <si>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</si>
  <si>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</si>
  <si>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</si>
  <si>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</si>
  <si>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</si>
  <si>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</si>
  <si>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</si>
  <si>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</si>
  <si>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</si>
  <si>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</si>
  <si>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</si>
  <si>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</si>
  <si>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</si>
  <si>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</si>
  <si>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</si>
  <si>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</si>
  <si>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</si>
  <si>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</si>
  <si>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</si>
  <si>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</si>
  <si>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</si>
  <si>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</si>
  <si>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</si>
  <si>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</si>
  <si>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</si>
  <si>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</si>
  <si>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</si>
  <si>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</si>
  <si>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</si>
  <si>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</si>
  <si>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</si>
  <si>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</si>
  <si>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</si>
  <si>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</si>
  <si>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</si>
  <si>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</si>
  <si>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</si>
  <si>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</si>
  <si>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</si>
  <si>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</si>
  <si>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</si>
  <si>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</si>
  <si>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</si>
  <si>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</si>
  <si>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</si>
  <si>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</si>
  <si>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</si>
  <si>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</si>
  <si>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</si>
  <si>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</si>
  <si>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</si>
  <si>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</si>
  <si>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</si>
  <si>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</si>
  <si>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</si>
  <si>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</si>
  <si>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</si>
  <si>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</si>
  <si>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</si>
  <si>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</si>
  <si>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</si>
  <si>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</si>
  <si>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</si>
  <si>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</si>
  <si>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</si>
  <si>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</si>
  <si>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</si>
  <si>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</si>
  <si>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</si>
  <si>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</si>
  <si>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</si>
  <si>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</si>
  <si>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</si>
  <si>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</si>
  <si>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</si>
  <si>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</si>
  <si>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</si>
  <si>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</si>
  <si>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</si>
  <si>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</si>
  <si>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</si>
  <si>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</si>
  <si>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</si>
  <si>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</si>
  <si>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</si>
  <si>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</si>
  <si>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</si>
  <si>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</si>
  <si>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</si>
  <si>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</si>
  <si>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</si>
  <si>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</si>
  <si>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</si>
  <si>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</si>
  <si>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</si>
  <si>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</si>
  <si>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</si>
  <si>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</si>
  <si>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</si>
  <si>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</si>
  <si>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</si>
  <si>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</si>
  <si>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</si>
  <si>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</si>
  <si>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</si>
  <si>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</si>
  <si>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</si>
  <si>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</si>
  <si>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</si>
  <si>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</si>
  <si>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</si>
  <si>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</si>
  <si>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</si>
  <si>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</si>
  <si>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</si>
  <si>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</si>
  <si>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</si>
  <si>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</si>
  <si>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</si>
  <si>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</si>
  <si>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</si>
  <si>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</si>
  <si>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</si>
  <si>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</si>
  <si>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</si>
  <si>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</si>
  <si>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</si>
  <si>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</si>
  <si>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</si>
  <si>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</si>
  <si>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</si>
  <si>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</si>
  <si>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</si>
  <si>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</si>
  <si>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</si>
  <si>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</si>
  <si>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</si>
  <si>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</si>
  <si>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</si>
  <si>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</si>
  <si>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</si>
  <si>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</si>
  <si>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</si>
  <si>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</si>
  <si>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</si>
  <si>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</si>
  <si>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</si>
  <si>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</si>
  <si>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</si>
  <si>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</si>
  <si>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</si>
  <si>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</si>
  <si>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</si>
  <si>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</si>
  <si>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</si>
  <si>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</si>
  <si>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</si>
  <si>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</si>
  <si>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</si>
  <si>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</si>
  <si>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</si>
  <si>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</si>
  <si>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</si>
  <si>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</si>
  <si>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</si>
  <si>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</si>
  <si>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</si>
  <si>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</si>
  <si>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</si>
  <si>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</si>
  <si>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</si>
  <si>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</si>
  <si>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</si>
  <si>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</si>
  <si>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</si>
  <si>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</si>
  <si>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</si>
  <si>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</si>
  <si>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</si>
  <si>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</si>
  <si>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</si>
  <si>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</si>
  <si>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</si>
  <si>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</si>
  <si>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</si>
  <si>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</si>
  <si>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</si>
  <si>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</si>
  <si>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</si>
  <si>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</si>
  <si>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</si>
  <si>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</si>
  <si>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</si>
  <si>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</si>
  <si>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</si>
  <si>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</si>
  <si>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</si>
  <si>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</si>
  <si>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</si>
  <si>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</si>
  <si>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</si>
  <si>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</si>
  <si>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</si>
  <si>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</si>
  <si>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</si>
  <si>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</si>
  <si>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</si>
  <si>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</si>
  <si>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</si>
  <si>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</si>
  <si>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</si>
  <si>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</si>
  <si>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</si>
  <si>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</si>
  <si>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</si>
  <si>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</si>
  <si>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</si>
  <si>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</si>
  <si>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</si>
  <si>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</si>
  <si>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</si>
  <si>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</si>
  <si>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</si>
  <si>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</si>
  <si>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</si>
  <si>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</si>
  <si>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</si>
  <si>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</si>
  <si>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</si>
  <si>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</si>
  <si>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</si>
  <si>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</si>
  <si>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</si>
  <si>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</si>
  <si>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</si>
  <si>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</si>
  <si>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</si>
  <si>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</si>
  <si>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</si>
  <si>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</si>
  <si>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</si>
  <si>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</si>
  <si>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</si>
  <si>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</si>
  <si>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</si>
  <si>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</si>
  <si>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</si>
  <si>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</si>
  <si>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</si>
  <si>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</si>
  <si>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</si>
  <si>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</si>
  <si>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</si>
  <si>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</si>
  <si>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</si>
  <si>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</si>
  <si>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</si>
  <si>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</si>
  <si>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</si>
  <si>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</si>
  <si>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</si>
  <si>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</si>
  <si>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</si>
  <si>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</si>
  <si>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</si>
  <si>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</si>
  <si>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</si>
  <si>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</si>
  <si>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</si>
  <si>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</si>
  <si>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</si>
  <si>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</si>
  <si>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</si>
  <si>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</si>
  <si>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</si>
  <si>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</si>
  <si>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</si>
  <si>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</si>
  <si>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</si>
  <si>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</si>
  <si>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</si>
  <si>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</si>
  <si>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</si>
  <si>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</si>
  <si>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</si>
  <si>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</si>
  <si>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</si>
  <si>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</si>
  <si>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</si>
  <si>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</si>
  <si>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</si>
  <si>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</si>
  <si>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</si>
  <si>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</si>
  <si>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</si>
  <si>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</si>
  <si>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</si>
  <si>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</si>
  <si>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</si>
  <si>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</si>
  <si>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</si>
  <si>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</si>
  <si>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</si>
  <si>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</si>
  <si>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</si>
  <si>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</si>
  <si>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</si>
  <si>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</si>
  <si>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</si>
  <si>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</si>
  <si>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</si>
  <si>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</si>
  <si>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</si>
  <si>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</si>
  <si>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</si>
  <si>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</si>
  <si>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</si>
  <si>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</si>
  <si>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</si>
  <si>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</si>
  <si>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</si>
  <si>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</si>
  <si>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</si>
  <si>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</si>
  <si>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</si>
  <si>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</si>
  <si>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</si>
  <si>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</si>
  <si>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</si>
  <si>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</si>
  <si>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</si>
  <si>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</si>
  <si>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</si>
  <si>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</si>
  <si>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</si>
  <si>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</si>
  <si>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</si>
  <si>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</si>
  <si>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</si>
  <si>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</si>
  <si>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</si>
  <si>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</si>
  <si>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</si>
  <si>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</si>
  <si>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</si>
  <si>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</si>
  <si>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</si>
  <si>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</si>
  <si>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</si>
  <si>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</si>
  <si>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</si>
  <si>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</si>
  <si>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</si>
  <si>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</si>
  <si>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</si>
  <si>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</si>
  <si>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</si>
  <si>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</si>
  <si>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</si>
  <si>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</si>
  <si>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</si>
  <si>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</si>
  <si>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</si>
  <si>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</si>
  <si>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</si>
  <si>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</si>
  <si>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</si>
  <si>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</si>
  <si>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</si>
  <si>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</si>
  <si>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</si>
  <si>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</si>
  <si>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</si>
  <si>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</si>
  <si>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</si>
  <si>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</si>
  <si>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</si>
  <si>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</si>
  <si>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</si>
  <si>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</si>
  <si>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</si>
  <si>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</si>
  <si>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</si>
  <si>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</si>
  <si>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</si>
  <si>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</si>
  <si>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</si>
  <si>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</si>
  <si>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</si>
  <si>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</si>
  <si>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</si>
  <si>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</si>
  <si>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</si>
  <si>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</si>
  <si>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</si>
  <si>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</si>
  <si>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</si>
  <si>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</si>
  <si>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</si>
  <si>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</si>
  <si>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</si>
  <si>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</si>
  <si>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</si>
  <si>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</si>
  <si>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</si>
  <si>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</si>
  <si>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</si>
  <si>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</si>
  <si>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</si>
  <si>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</si>
  <si>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</si>
  <si>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</si>
  <si>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</si>
  <si>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</si>
  <si>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</si>
  <si>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</si>
  <si>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</si>
  <si>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</si>
  <si>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</si>
  <si>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</si>
  <si>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</si>
  <si>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</si>
  <si>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</si>
  <si>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</si>
  <si>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</si>
  <si>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</si>
  <si>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</si>
  <si>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</si>
  <si>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</si>
  <si>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</si>
  <si>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</si>
  <si>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</si>
  <si>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</si>
  <si>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</si>
  <si>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</si>
  <si>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</si>
  <si>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</si>
  <si>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</si>
  <si>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</si>
  <si>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</si>
  <si>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</si>
  <si>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</si>
  <si>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</si>
  <si>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</si>
  <si>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</si>
  <si>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</si>
  <si>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</si>
  <si>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</si>
  <si>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</si>
  <si>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</si>
  <si>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</si>
  <si>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</si>
  <si>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</si>
  <si>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</si>
  <si>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</si>
  <si>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</si>
  <si>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</si>
  <si>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</si>
  <si>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</si>
  <si>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</si>
  <si>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</si>
  <si>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</si>
  <si>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</si>
  <si>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</si>
  <si>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</si>
  <si>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</si>
  <si>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</si>
  <si>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</si>
  <si>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</si>
  <si>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</si>
  <si>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</si>
  <si>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</si>
  <si>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</si>
  <si>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</si>
  <si>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</si>
  <si>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</si>
  <si>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</si>
  <si>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</si>
  <si>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</si>
  <si>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</si>
  <si>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</si>
  <si>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</si>
  <si>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</si>
  <si>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</si>
  <si>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</si>
  <si>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</si>
  <si>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</si>
  <si>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</si>
  <si>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</si>
  <si>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</si>
  <si>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</si>
  <si>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</si>
  <si>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</si>
  <si>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</si>
  <si>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</si>
  <si>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</si>
  <si>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</si>
  <si>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</si>
  <si>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</si>
  <si>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</si>
  <si>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</si>
  <si>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</si>
  <si>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</si>
  <si>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</si>
  <si>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</si>
  <si>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</si>
  <si>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</si>
  <si>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</si>
  <si>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</si>
  <si>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</si>
  <si>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</si>
  <si>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</si>
  <si>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</si>
  <si>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</si>
  <si>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</si>
  <si>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</si>
  <si>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</si>
  <si>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</si>
  <si>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</si>
  <si>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</si>
  <si>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</si>
  <si>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</si>
  <si>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</si>
  <si>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</si>
  <si>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</si>
  <si>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</si>
  <si>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</si>
  <si>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</si>
  <si>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</si>
  <si>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</si>
  <si>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</si>
  <si>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</si>
  <si>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</si>
  <si>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</si>
  <si>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</si>
  <si>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</si>
  <si>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</si>
  <si>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</si>
  <si>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</si>
  <si>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</si>
  <si>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</si>
  <si>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</si>
  <si>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</si>
  <si>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</si>
  <si>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</si>
  <si>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</si>
  <si>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</si>
  <si>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</si>
  <si>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</si>
  <si>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</si>
  <si>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</si>
  <si>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</si>
  <si>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</si>
  <si>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</si>
  <si>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</si>
  <si>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</si>
  <si>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</si>
  <si>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</si>
  <si>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</si>
  <si>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</si>
  <si>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</si>
  <si>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</si>
  <si>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</si>
  <si>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</si>
  <si>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</si>
  <si>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</si>
  <si>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</si>
  <si>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</si>
  <si>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</si>
  <si>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</si>
  <si>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</si>
  <si>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</si>
  <si>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</si>
  <si>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</si>
  <si>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</si>
  <si>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</si>
  <si>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</si>
  <si>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</si>
  <si>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</si>
  <si>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</si>
  <si>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</si>
  <si>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</si>
  <si>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</si>
  <si>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</si>
  <si>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</si>
  <si>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</si>
  <si>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</si>
  <si>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</si>
  <si>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</si>
  <si>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</si>
  <si>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</si>
  <si>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</si>
  <si>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</si>
  <si>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</si>
  <si>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</si>
  <si>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</si>
  <si>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</si>
  <si>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</si>
  <si>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</si>
  <si>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</si>
  <si>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</si>
  <si>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</si>
  <si>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</si>
  <si>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</si>
  <si>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</si>
  <si>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</si>
  <si>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</si>
  <si>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</si>
  <si>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</si>
  <si>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</si>
  <si>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</si>
  <si>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</si>
  <si>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</si>
  <si>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</si>
  <si>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</si>
  <si>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</si>
  <si>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</si>
  <si>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</si>
  <si>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</si>
  <si>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</si>
  <si>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</si>
  <si>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</si>
  <si>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</si>
  <si>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</si>
  <si>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</si>
  <si>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</si>
  <si>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</si>
  <si>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</si>
  <si>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</si>
  <si>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</si>
  <si>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</si>
  <si>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</si>
  <si>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</si>
  <si>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</si>
  <si>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</si>
  <si>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</si>
  <si>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</si>
  <si>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</si>
  <si>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</si>
  <si>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</si>
  <si>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</si>
  <si>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</si>
  <si>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</si>
  <si>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</si>
  <si>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</si>
  <si>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</si>
  <si>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</si>
  <si>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</si>
  <si>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</si>
  <si>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</si>
  <si>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</si>
  <si>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</si>
  <si>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</si>
  <si>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</si>
  <si>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</si>
  <si>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</si>
  <si>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</si>
  <si>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</si>
  <si>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</si>
  <si>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</si>
  <si>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</si>
  <si>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</si>
  <si>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</si>
  <si>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</si>
  <si>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</si>
  <si>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</si>
  <si>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</si>
  <si>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</si>
  <si>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</si>
  <si>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</si>
  <si>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</si>
  <si>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</si>
  <si>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</si>
  <si>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</si>
  <si>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</si>
  <si>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</si>
  <si>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</si>
  <si>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</si>
  <si>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</si>
  <si>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</si>
  <si>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</si>
  <si>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</si>
  <si>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</si>
  <si>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</si>
  <si>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</si>
  <si>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</si>
  <si>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</si>
  <si>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</si>
  <si>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</si>
  <si>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</si>
  <si>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</si>
  <si>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</si>
  <si>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</si>
  <si>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</si>
  <si>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</si>
  <si>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</si>
  <si>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</si>
  <si>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</si>
  <si>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</si>
  <si>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</si>
  <si>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</si>
  <si>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</si>
  <si>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</si>
  <si>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</si>
  <si>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</si>
  <si>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</si>
  <si>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</si>
  <si>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</si>
  <si>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</si>
  <si>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</si>
  <si>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</si>
  <si>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</si>
  <si>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</si>
  <si>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</si>
  <si>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</si>
  <si>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</si>
  <si>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</si>
  <si>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</si>
  <si>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</si>
  <si>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</si>
  <si>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</si>
  <si>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</si>
  <si>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</si>
  <si>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</si>
  <si>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</si>
  <si>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</si>
  <si>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</si>
  <si>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</si>
  <si>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</si>
  <si>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</si>
  <si>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</si>
  <si>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</si>
  <si>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</si>
  <si>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</si>
  <si>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</si>
  <si>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</si>
  <si>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</si>
  <si>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</si>
  <si>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</si>
  <si>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</si>
  <si>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</si>
  <si>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</si>
  <si>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</si>
  <si>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</si>
  <si>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</si>
  <si>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</si>
  <si>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</si>
  <si>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</si>
  <si>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</si>
  <si>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</si>
  <si>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</si>
  <si>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</si>
  <si>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</si>
  <si>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</si>
  <si>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</si>
  <si>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</si>
  <si>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</si>
  <si>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</si>
  <si>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</si>
  <si>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</si>
  <si>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</si>
  <si>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</si>
  <si>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</si>
  <si>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</si>
  <si>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</si>
  <si>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</si>
  <si>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</si>
  <si>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</si>
  <si>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</si>
  <si>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</si>
  <si>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</si>
  <si>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</si>
  <si>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</si>
  <si>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</si>
  <si>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</si>
  <si>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</si>
  <si>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</si>
  <si>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</si>
  <si>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</si>
  <si>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</si>
  <si>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</si>
  <si>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</si>
  <si>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</si>
  <si>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</si>
  <si>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</si>
  <si>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</si>
  <si>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</si>
  <si>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</si>
  <si>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</si>
  <si>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</si>
  <si>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</si>
  <si>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</si>
  <si>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</si>
  <si>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</si>
  <si>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</si>
  <si>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</si>
  <si>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</si>
  <si>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</si>
  <si>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</si>
  <si>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</si>
  <si>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</si>
  <si>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</si>
  <si>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</si>
  <si>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</si>
  <si>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</si>
  <si>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</si>
  <si>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</si>
  <si>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</si>
  <si>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</si>
  <si>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</si>
  <si>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</si>
  <si>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</si>
  <si>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</si>
  <si>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</si>
  <si>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</si>
  <si>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</si>
  <si>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</si>
  <si>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</si>
  <si>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</si>
  <si>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</si>
  <si>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</si>
  <si>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</si>
  <si>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</si>
  <si>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</si>
  <si>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</si>
  <si>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</si>
  <si>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</si>
  <si>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</si>
  <si>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</si>
  <si>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</si>
  <si>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</si>
  <si>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</si>
  <si>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</si>
  <si>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</si>
  <si>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</si>
  <si>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</si>
  <si>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</si>
  <si>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</si>
  <si>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</si>
  <si>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</si>
  <si>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</si>
  <si>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</si>
  <si>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</si>
  <si>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</si>
  <si>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</si>
  <si>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</si>
  <si>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</si>
  <si>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</si>
  <si>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</si>
  <si>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</si>
  <si>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</si>
  <si>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</si>
  <si>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</si>
  <si>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</si>
  <si>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</si>
  <si>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</si>
  <si>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</si>
  <si>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</si>
  <si>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</si>
  <si>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</si>
  <si>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</si>
  <si>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</si>
  <si>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</si>
  <si>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</si>
  <si>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</si>
  <si>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</si>
  <si>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</si>
  <si>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</si>
  <si>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</si>
  <si>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</si>
  <si>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</si>
  <si>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</si>
  <si>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</si>
  <si>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</si>
  <si>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</si>
  <si>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</si>
  <si>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</si>
  <si>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</si>
  <si>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</si>
  <si>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</si>
  <si>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</si>
  <si>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</si>
  <si>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</si>
  <si>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</si>
  <si>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</si>
  <si>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</si>
  <si>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</si>
  <si>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</si>
  <si>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</si>
  <si>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</si>
  <si>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</si>
  <si>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</si>
  <si>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</si>
  <si>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</si>
  <si>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</si>
  <si>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</si>
  <si>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</si>
  <si>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</si>
  <si>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</si>
  <si>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</si>
  <si>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</si>
  <si>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</si>
  <si>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</si>
  <si>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</si>
  <si>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</si>
  <si>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</si>
  <si>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</si>
  <si>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</si>
  <si>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</si>
  <si>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</si>
  <si>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</si>
  <si>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</si>
  <si>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</si>
  <si>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</si>
  <si>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</si>
  <si>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</si>
  <si>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</si>
  <si>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</si>
  <si>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</si>
  <si>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</si>
  <si>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</si>
  <si>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</si>
  <si>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</si>
  <si>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</si>
  <si>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</si>
  <si>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</si>
  <si>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</si>
  <si>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</si>
  <si>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</si>
  <si>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</si>
  <si>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</si>
  <si>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</si>
  <si>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</si>
  <si>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</si>
  <si>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</si>
  <si>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</si>
  <si>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</si>
  <si>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</si>
  <si>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</si>
  <si>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</si>
  <si>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</si>
  <si>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</si>
  <si>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</si>
  <si>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</si>
  <si>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</si>
  <si>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</si>
  <si>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</si>
  <si>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</si>
  <si>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</si>
  <si>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</si>
  <si>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</si>
  <si>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</si>
  <si>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</si>
  <si>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</si>
  <si>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</si>
  <si>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</si>
  <si>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</si>
  <si>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</si>
  <si>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</si>
  <si>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</si>
  <si>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</si>
  <si>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</si>
  <si>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</si>
  <si>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</si>
  <si>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</si>
  <si>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</si>
  <si>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</si>
  <si>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</si>
  <si>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</si>
  <si>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</si>
  <si>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</si>
  <si>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</si>
  <si>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</si>
  <si>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</si>
  <si>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</si>
  <si>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</si>
  <si>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</si>
  <si>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</si>
  <si>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</si>
  <si>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</si>
  <si>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</si>
  <si>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</si>
  <si>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</si>
  <si>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</si>
  <si>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</si>
  <si>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</si>
  <si>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</si>
  <si>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</si>
  <si>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</si>
  <si>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</si>
  <si>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</si>
  <si>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</si>
  <si>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</si>
  <si>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</si>
  <si>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</si>
  <si>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</si>
  <si>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</si>
  <si>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</si>
  <si>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</si>
  <si>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</si>
  <si>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</si>
  <si>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</si>
  <si>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</si>
  <si>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</si>
  <si>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</si>
  <si>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</si>
  <si>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</si>
  <si>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</si>
  <si>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</si>
  <si>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</si>
  <si>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</si>
  <si>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</si>
  <si>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</si>
  <si>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</si>
  <si>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</si>
  <si>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</si>
  <si>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</si>
  <si>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</si>
  <si>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</si>
  <si>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</si>
  <si>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</si>
  <si>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</si>
  <si>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</si>
  <si>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</si>
  <si>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</si>
  <si>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</si>
  <si>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</si>
  <si>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</si>
  <si>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</si>
  <si>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</si>
  <si>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</si>
  <si>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</si>
  <si>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</si>
  <si>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</si>
  <si>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</si>
  <si>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</si>
  <si>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</si>
  <si>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</si>
  <si>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</si>
  <si>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</si>
  <si>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</si>
  <si>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</si>
  <si>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</si>
  <si>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</si>
  <si>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</si>
  <si>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</si>
  <si>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</si>
  <si>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</si>
  <si>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</si>
  <si>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</si>
  <si>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</si>
  <si>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</si>
  <si>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</si>
  <si>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</si>
  <si>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</si>
  <si>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</si>
  <si>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</si>
  <si>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</si>
  <si>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</si>
  <si>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</si>
  <si>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</si>
  <si>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</si>
  <si>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</si>
  <si>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</si>
  <si>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</si>
  <si>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</si>
  <si>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</si>
  <si>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</si>
  <si>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</si>
  <si>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</si>
  <si>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</si>
  <si>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</si>
  <si>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</si>
  <si>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</si>
  <si>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</si>
  <si>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</si>
  <si>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</si>
  <si>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</si>
  <si>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</si>
  <si>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</si>
  <si>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</si>
  <si>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</si>
  <si>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</si>
  <si>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</si>
  <si>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</si>
  <si>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</si>
  <si>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</si>
  <si>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</si>
  <si>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</si>
  <si>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</si>
  <si>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</si>
  <si>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</si>
  <si>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</si>
  <si>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</si>
  <si>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</si>
  <si>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</si>
  <si>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</si>
  <si>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</si>
  <si>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</si>
  <si>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</si>
  <si>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</si>
  <si>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</si>
  <si>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</si>
  <si>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</si>
  <si>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</si>
  <si>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</si>
  <si>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</si>
  <si>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</si>
  <si>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</si>
  <si>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</si>
  <si>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</si>
  <si>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</si>
  <si>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</si>
  <si>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</si>
  <si>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</si>
  <si>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</si>
  <si>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</si>
  <si>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</si>
  <si>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</si>
  <si>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</si>
  <si>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</si>
  <si>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</si>
  <si>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</si>
  <si>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</si>
  <si>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</si>
  <si>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</si>
  <si>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</si>
  <si>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</si>
  <si>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</si>
  <si>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</si>
  <si>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</si>
  <si>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</si>
  <si>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</si>
  <si>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</si>
  <si>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</si>
  <si>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</si>
  <si>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</si>
  <si>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</si>
  <si>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</si>
  <si>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</si>
  <si>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</si>
  <si>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</si>
  <si>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</si>
  <si>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</si>
  <si>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</si>
  <si>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</si>
  <si>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</si>
  <si>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</si>
  <si>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</si>
  <si>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</si>
  <si>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</si>
  <si>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</si>
  <si>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</si>
  <si>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</si>
  <si>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</si>
  <si>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</si>
  <si>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</si>
  <si>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</si>
  <si>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</si>
  <si>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</si>
  <si>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</si>
  <si>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</si>
  <si>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</si>
  <si>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</si>
  <si>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</si>
  <si>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</si>
  <si>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</si>
  <si>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</si>
  <si>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</si>
  <si>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</si>
  <si>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</si>
  <si>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</si>
  <si>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</si>
  <si>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</si>
  <si>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</si>
  <si>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</si>
  <si>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</si>
  <si>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</si>
  <si>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</si>
  <si>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</si>
  <si>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</si>
  <si>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</si>
  <si>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</si>
  <si>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</si>
  <si>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</si>
  <si>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</si>
  <si>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</si>
  <si>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</si>
  <si>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</si>
  <si>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</si>
  <si>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</si>
  <si>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</si>
  <si>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</si>
  <si>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</si>
  <si>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</si>
  <si>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</si>
  <si>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</si>
  <si>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</si>
  <si>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</si>
  <si>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</si>
  <si>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</si>
  <si>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</si>
  <si>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</si>
  <si>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</si>
  <si>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</si>
  <si>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</si>
  <si>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</si>
  <si>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</si>
  <si>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</si>
  <si>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</si>
  <si>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</si>
  <si>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</si>
  <si>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</si>
  <si>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</si>
  <si>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</si>
  <si>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</si>
  <si>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</si>
  <si>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</si>
  <si>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</si>
  <si>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</si>
  <si>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</si>
  <si>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</si>
  <si>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</si>
  <si>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</si>
  <si>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</si>
  <si>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</si>
  <si>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</si>
  <si>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</si>
  <si>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</si>
  <si>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</si>
  <si>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</si>
  <si>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</si>
  <si>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</si>
  <si>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</si>
  <si>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</si>
  <si>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</si>
  <si>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</si>
  <si>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</si>
  <si>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</si>
  <si>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</si>
  <si>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</si>
  <si>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</si>
  <si>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</si>
  <si>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</si>
  <si>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</si>
  <si>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</si>
  <si>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</si>
  <si>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</si>
  <si>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</si>
  <si>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</si>
  <si>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</si>
  <si>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</si>
  <si>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</si>
  <si>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</si>
  <si>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</si>
  <si>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</si>
  <si>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</si>
  <si>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</si>
  <si>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</si>
  <si>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</si>
  <si>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</si>
  <si>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</si>
  <si>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</si>
  <si>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</si>
  <si>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</si>
  <si>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</si>
  <si>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</si>
  <si>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</si>
  <si>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</si>
  <si>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</si>
  <si>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</si>
  <si>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</si>
  <si>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</si>
  <si>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</si>
  <si>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</si>
  <si>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</si>
  <si>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</si>
  <si>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</si>
  <si>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</si>
  <si>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</si>
  <si>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</si>
  <si>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</si>
  <si>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</si>
  <si>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</si>
  <si>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</si>
  <si>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</si>
  <si>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</si>
  <si>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</si>
  <si>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</si>
  <si>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</si>
  <si>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</si>
  <si>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</si>
  <si>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</si>
  <si>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</si>
  <si>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</si>
  <si>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</si>
  <si>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</si>
  <si>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</si>
  <si>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</si>
  <si>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</si>
  <si>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</si>
  <si>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</si>
  <si>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</si>
  <si>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</si>
  <si>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</si>
  <si>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</si>
  <si>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</si>
  <si>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</si>
  <si>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</si>
  <si>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</si>
  <si>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</si>
  <si>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</si>
  <si>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</si>
  <si>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</si>
  <si>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</si>
  <si>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</si>
  <si>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</si>
  <si>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</si>
  <si>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</si>
  <si>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</si>
  <si>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</si>
  <si>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</si>
  <si>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</si>
  <si>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</si>
  <si>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</si>
  <si>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</si>
  <si>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</si>
  <si>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</si>
  <si>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</si>
  <si>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</si>
  <si>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</si>
  <si>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</si>
  <si>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</si>
  <si>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</si>
  <si>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</si>
  <si>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</si>
  <si>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</si>
  <si>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</si>
  <si>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</si>
  <si>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</si>
  <si>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</si>
  <si>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</si>
  <si>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</si>
  <si>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</si>
  <si>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</si>
  <si>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</si>
  <si>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</si>
  <si>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</si>
  <si>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</si>
  <si>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</si>
  <si>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</si>
  <si>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</si>
  <si>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</si>
  <si>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</si>
  <si>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</si>
  <si>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</si>
  <si>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</si>
  <si>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</si>
  <si>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</si>
  <si>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</si>
  <si>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</si>
  <si>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</si>
  <si>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</si>
  <si>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</si>
  <si>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</si>
  <si>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</si>
  <si>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</si>
  <si>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</si>
  <si>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</si>
  <si>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</si>
  <si>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</si>
  <si>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</si>
  <si>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</si>
  <si>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</si>
  <si>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</si>
  <si>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</si>
  <si>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</si>
  <si>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</si>
  <si>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</si>
  <si>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</si>
  <si>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</si>
  <si>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</si>
  <si>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</si>
  <si>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</si>
  <si>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</si>
  <si>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</si>
  <si>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</si>
  <si>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</si>
  <si>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</si>
  <si>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</si>
  <si>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</si>
  <si>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</si>
  <si>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</si>
  <si>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</si>
  <si>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</si>
  <si>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</si>
  <si>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</si>
  <si>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</si>
  <si>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</si>
  <si>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</si>
  <si>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</si>
  <si>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</si>
  <si>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</si>
  <si>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</si>
  <si>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</si>
  <si>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</si>
  <si>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</si>
  <si>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</si>
  <si>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</si>
  <si>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</si>
  <si>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</si>
  <si>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</si>
  <si>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</si>
  <si>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</si>
  <si>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</si>
  <si>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</si>
  <si>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</si>
  <si>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</si>
  <si>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</si>
  <si>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</si>
  <si>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</si>
  <si>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</si>
  <si>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</si>
  <si>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</si>
  <si>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</si>
  <si>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</si>
  <si>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</si>
  <si>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</si>
  <si>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</si>
  <si>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</si>
  <si>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</si>
  <si>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</si>
  <si>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</si>
  <si>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</si>
  <si>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</si>
  <si>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</si>
  <si>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</si>
  <si>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</si>
  <si>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</si>
  <si>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</si>
  <si>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</si>
  <si>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</si>
  <si>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</si>
  <si>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</si>
  <si>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</si>
  <si>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</si>
  <si>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</si>
  <si>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</si>
  <si>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</si>
  <si>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</si>
  <si>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</si>
  <si>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</si>
  <si>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</si>
  <si>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</si>
  <si>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</si>
  <si>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</si>
  <si>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</si>
  <si>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</si>
  <si>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</si>
  <si>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</si>
  <si>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</si>
  <si>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</si>
  <si>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</si>
  <si>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</si>
  <si>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</si>
  <si>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</si>
  <si>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</si>
  <si>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</si>
  <si>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</si>
  <si>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</si>
  <si>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</si>
  <si>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</si>
  <si>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</si>
  <si>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</si>
  <si>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</si>
  <si>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</si>
  <si>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</si>
  <si>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</si>
  <si>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</si>
  <si>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</si>
  <si>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</si>
  <si>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</si>
  <si>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</si>
  <si>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</si>
  <si>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</si>
  <si>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</si>
  <si>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</si>
  <si>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</si>
  <si>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</si>
  <si>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</si>
  <si>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</si>
  <si>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</si>
  <si>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</si>
  <si>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</si>
  <si>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</si>
  <si>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</si>
  <si>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</si>
  <si>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</si>
  <si>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</si>
  <si>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</si>
  <si>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</si>
  <si>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</si>
  <si>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</si>
  <si>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</si>
  <si>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</si>
  <si>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</si>
  <si>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</si>
  <si>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</si>
  <si>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</si>
  <si>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</si>
  <si>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</si>
  <si>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</si>
  <si>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</si>
  <si>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</si>
  <si>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</si>
  <si>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</si>
  <si>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</si>
  <si>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</si>
  <si>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</si>
  <si>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</si>
  <si>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</si>
  <si>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</si>
  <si>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</si>
  <si>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</si>
  <si>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</si>
  <si>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</si>
  <si>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</si>
  <si>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</si>
  <si>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</si>
  <si>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</si>
  <si>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</si>
  <si>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</si>
  <si>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</si>
  <si>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</si>
  <si>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</si>
  <si>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</si>
  <si>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</si>
  <si>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</si>
  <si>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</si>
  <si>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</si>
  <si>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</si>
  <si>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</si>
  <si>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</si>
  <si>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</si>
  <si>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</si>
  <si>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</si>
  <si>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</si>
  <si>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</si>
  <si>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</si>
  <si>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</si>
  <si>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</si>
  <si>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</si>
  <si>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</si>
  <si>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</si>
  <si>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</si>
  <si>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</si>
  <si>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</si>
  <si>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</si>
  <si>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</si>
  <si>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</si>
  <si>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</si>
  <si>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</si>
  <si>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</si>
  <si>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</si>
  <si>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</si>
  <si>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</si>
  <si>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</si>
  <si>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</si>
  <si>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</si>
  <si>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</si>
  <si>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</si>
  <si>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</si>
  <si>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</si>
  <si>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</si>
  <si>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</si>
  <si>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</si>
  <si>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</si>
  <si>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</si>
  <si>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</si>
  <si>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</si>
  <si>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</si>
  <si>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</si>
  <si>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</si>
  <si>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</si>
  <si>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</si>
  <si>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</si>
  <si>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</si>
  <si>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</si>
  <si>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</si>
  <si>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</si>
  <si>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</si>
  <si>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</si>
  <si>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</si>
  <si>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</si>
  <si>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</si>
  <si>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</si>
  <si>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</si>
  <si>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</si>
  <si>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</si>
  <si>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</si>
  <si>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</si>
  <si>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</si>
  <si>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</si>
  <si>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</si>
  <si>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</si>
  <si>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</si>
  <si>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</si>
  <si>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</si>
  <si>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</si>
  <si>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</si>
  <si>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</si>
  <si>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</si>
  <si>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</si>
  <si>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</si>
  <si>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</si>
  <si>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</si>
  <si>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</si>
  <si>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</si>
  <si>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</si>
  <si>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</si>
  <si>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</si>
  <si>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</si>
  <si>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</si>
  <si>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</si>
  <si>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</si>
  <si>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</si>
  <si>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</si>
  <si>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</si>
  <si>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</si>
  <si>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</si>
  <si>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</si>
  <si>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</si>
  <si>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</si>
  <si>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</si>
  <si>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</si>
  <si>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</si>
  <si>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</si>
  <si>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</si>
  <si>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</si>
  <si>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</si>
  <si>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</si>
  <si>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</si>
  <si>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</si>
  <si>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</si>
  <si>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</si>
  <si>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</si>
  <si>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</si>
  <si>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</si>
  <si>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</si>
  <si>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</si>
  <si>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</si>
  <si>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</si>
  <si>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</si>
  <si>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</si>
  <si>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</si>
  <si>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</si>
  <si>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</si>
  <si>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</si>
  <si>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</si>
  <si>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</si>
  <si>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</si>
  <si>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</si>
  <si>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</si>
  <si>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</si>
  <si>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</si>
  <si>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</si>
  <si>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</si>
  <si>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</si>
  <si>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</si>
  <si>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</si>
  <si>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</si>
  <si>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</si>
  <si>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</si>
  <si>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</si>
  <si>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</si>
  <si>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</si>
  <si>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</si>
  <si>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</si>
  <si>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</si>
  <si>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</si>
  <si>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</si>
  <si>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</si>
  <si>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</si>
  <si>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</si>
  <si>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</si>
  <si>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</si>
  <si>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</si>
  <si>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</si>
  <si>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</si>
  <si>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</si>
  <si>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</si>
  <si>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</si>
  <si>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</si>
  <si>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</si>
  <si>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</si>
  <si>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</si>
  <si>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</si>
  <si>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</si>
  <si>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</si>
  <si>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</si>
  <si>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</si>
  <si>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</si>
  <si>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</si>
  <si>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</si>
  <si>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</si>
  <si>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</si>
  <si>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</si>
  <si>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</si>
  <si>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</si>
  <si>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</si>
  <si>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</si>
  <si>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</si>
  <si>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</si>
  <si>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</si>
  <si>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</si>
  <si>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</si>
  <si>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</si>
  <si>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</si>
  <si>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</si>
  <si>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</si>
  <si>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</si>
  <si>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</si>
  <si>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</si>
  <si>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</si>
  <si>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</si>
  <si>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</si>
  <si>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</si>
  <si>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</si>
  <si>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</si>
  <si>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</si>
  <si>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</si>
  <si>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</si>
  <si>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</si>
  <si>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</si>
  <si>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</si>
  <si>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</si>
  <si>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</si>
  <si>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</si>
  <si>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</si>
  <si>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</si>
  <si>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</si>
  <si>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</si>
  <si>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</si>
  <si>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</si>
  <si>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</si>
  <si>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</si>
  <si>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</si>
  <si>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</si>
  <si>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</si>
  <si>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</si>
  <si>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</si>
  <si>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</si>
  <si>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</si>
  <si>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</si>
  <si>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</si>
  <si>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</si>
  <si>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</si>
  <si>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</si>
  <si>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</si>
  <si>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</si>
  <si>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</si>
  <si>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</si>
  <si>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</si>
  <si>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</si>
  <si>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</si>
  <si>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</si>
  <si>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</si>
  <si>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</si>
  <si>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</si>
  <si>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</si>
  <si>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</si>
  <si>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</si>
  <si>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</si>
  <si>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</si>
  <si>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</si>
  <si>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</si>
  <si>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</si>
  <si>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</si>
  <si>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</si>
  <si>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</si>
  <si>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</si>
  <si>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</si>
  <si>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</si>
  <si>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</si>
  <si>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</si>
  <si>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</si>
  <si>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</si>
  <si>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</si>
  <si>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</si>
  <si>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</si>
  <si>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</si>
  <si>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</si>
  <si>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</si>
  <si>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</si>
  <si>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</si>
  <si>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</si>
  <si>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</si>
  <si>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</si>
  <si>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</si>
  <si>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</si>
  <si>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</si>
  <si>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</si>
  <si>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</si>
  <si>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</si>
  <si>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</si>
  <si>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</si>
  <si>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</si>
  <si>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</si>
  <si>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</si>
  <si>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</si>
  <si>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</si>
  <si>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</si>
  <si>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</si>
  <si>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</si>
  <si>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</si>
  <si>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</si>
  <si>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</si>
  <si>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</si>
  <si>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</si>
  <si>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</si>
  <si>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</si>
  <si>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</si>
  <si>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</si>
  <si>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</si>
  <si>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</si>
  <si>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</si>
  <si>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</si>
  <si>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</si>
  <si>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</si>
  <si>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</si>
  <si>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</si>
  <si>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</si>
  <si>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</si>
  <si>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</si>
  <si>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</si>
  <si>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</si>
  <si>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</si>
  <si>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</si>
  <si>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</si>
  <si>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</si>
  <si>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</si>
  <si>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</si>
  <si>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</si>
  <si>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</si>
  <si>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</si>
  <si>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</si>
  <si>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</si>
  <si>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</si>
  <si>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</si>
  <si>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</si>
  <si>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</si>
  <si>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</si>
  <si>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</si>
  <si>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</si>
  <si>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</si>
  <si>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</si>
  <si>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</si>
  <si>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</si>
  <si>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</si>
  <si>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</si>
  <si>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</si>
  <si>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</si>
  <si>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</si>
  <si>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</si>
  <si>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</si>
  <si>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</si>
  <si>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</si>
  <si>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</si>
  <si>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</si>
  <si>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</si>
  <si>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</si>
  <si>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</si>
  <si>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</si>
  <si>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</si>
  <si>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</si>
  <si>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</si>
  <si>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</si>
  <si>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</si>
  <si>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</si>
  <si>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</si>
  <si>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</si>
  <si>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</si>
  <si>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</si>
  <si>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</si>
  <si>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</si>
  <si>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</si>
  <si>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</si>
  <si>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</si>
  <si>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</si>
  <si>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</si>
  <si>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</si>
  <si>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</si>
  <si>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</si>
  <si>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</si>
  <si>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</si>
  <si>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</si>
  <si>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</si>
  <si>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</si>
  <si>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</si>
  <si>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</si>
  <si>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</si>
  <si>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</si>
  <si>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</si>
  <si>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</si>
  <si>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</si>
  <si>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</si>
  <si>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</si>
  <si>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</si>
  <si>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</si>
  <si>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</si>
  <si>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</si>
  <si>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</si>
  <si>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</si>
  <si>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</si>
  <si>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</si>
  <si>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</si>
  <si>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</si>
  <si>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</si>
  <si>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</si>
  <si>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</si>
  <si>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</si>
  <si>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</si>
  <si>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</si>
  <si>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</si>
  <si>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</si>
  <si>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</si>
  <si>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</si>
  <si>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</si>
  <si>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</si>
  <si>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</si>
  <si>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</si>
  <si>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</si>
  <si>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</si>
  <si>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</si>
  <si>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</si>
  <si>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</si>
  <si>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</si>
  <si>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</si>
  <si>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</si>
  <si>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</si>
  <si>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</si>
  <si>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</si>
  <si>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</si>
  <si>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</si>
  <si>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</si>
  <si>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</si>
  <si>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</si>
  <si>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</si>
  <si>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</si>
  <si>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</si>
  <si>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</si>
  <si>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</si>
  <si>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</si>
  <si>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</si>
  <si>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</si>
  <si>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</si>
  <si>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</si>
  <si>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</si>
  <si>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</si>
  <si>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</si>
  <si>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</si>
  <si>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</si>
  <si>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</si>
  <si>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</si>
  <si>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</si>
  <si>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</si>
  <si>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</si>
  <si>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</si>
  <si>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</si>
  <si>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</si>
  <si>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</si>
  <si>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</si>
  <si>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</si>
  <si>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</si>
  <si>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</si>
  <si>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</si>
  <si>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</si>
  <si>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</si>
  <si>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</si>
  <si>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</si>
  <si>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</si>
  <si>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</si>
  <si>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</si>
  <si>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</si>
  <si>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</si>
  <si>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</si>
  <si>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</si>
  <si>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</si>
  <si>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</si>
  <si>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</si>
  <si>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</si>
  <si>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</si>
  <si>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</si>
  <si>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</si>
  <si>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</si>
  <si>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</si>
  <si>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</si>
  <si>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</si>
  <si>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</si>
  <si>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</si>
  <si>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</si>
  <si>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</si>
  <si>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</si>
  <si>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</si>
  <si>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</si>
  <si>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</si>
  <si>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</si>
  <si>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</si>
  <si>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</si>
  <si>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</si>
  <si>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</si>
  <si>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</si>
  <si>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</si>
  <si>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</si>
  <si>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</si>
  <si>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</si>
  <si>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</si>
  <si>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</si>
  <si>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</si>
  <si>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</si>
  <si>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</si>
  <si>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</si>
  <si>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</si>
  <si>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</si>
  <si>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</si>
  <si>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</si>
  <si>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</si>
  <si>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</si>
  <si>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</si>
  <si>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</si>
  <si>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</si>
  <si>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</si>
  <si>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</si>
  <si>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</si>
  <si>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</si>
  <si>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</si>
  <si>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</si>
  <si>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</si>
  <si>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</si>
  <si>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</si>
  <si>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</si>
  <si>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</si>
  <si>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</si>
  <si>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</si>
  <si>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</si>
  <si>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</si>
  <si>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</si>
  <si>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</si>
  <si>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</si>
  <si>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</si>
  <si>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</si>
  <si>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</si>
  <si>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</si>
  <si>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</si>
  <si>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</si>
  <si>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</si>
  <si>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</si>
  <si>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</si>
  <si>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</si>
  <si>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</si>
  <si>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</si>
  <si>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</si>
  <si>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</si>
  <si>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</si>
  <si>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</si>
  <si>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</si>
  <si>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</si>
  <si>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</si>
  <si>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</si>
  <si>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</si>
  <si>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</si>
  <si>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</si>
  <si>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</si>
  <si>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</si>
  <si>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</si>
  <si>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</si>
  <si>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</si>
  <si>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</si>
  <si>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</si>
  <si>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</si>
  <si>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</si>
  <si>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</si>
  <si>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</si>
  <si>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</si>
  <si>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</si>
  <si>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</si>
  <si>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</si>
  <si>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</si>
  <si>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</si>
  <si>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</si>
  <si>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</si>
  <si>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</si>
  <si>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</si>
  <si>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</si>
  <si>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</si>
  <si>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</si>
  <si>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</si>
  <si>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</si>
  <si>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</si>
  <si>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</si>
  <si>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</si>
  <si>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</si>
  <si>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</si>
  <si>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</si>
  <si>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</si>
  <si>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</si>
  <si>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</si>
  <si>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</si>
  <si>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</si>
  <si>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</si>
  <si>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</si>
  <si>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</si>
  <si>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</si>
  <si>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</si>
  <si>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</si>
  <si>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</si>
  <si>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</si>
  <si>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</si>
  <si>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</si>
  <si>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</si>
  <si>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</si>
  <si>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</si>
  <si>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</si>
  <si>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</si>
  <si>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</si>
  <si>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</si>
  <si>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</si>
  <si>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</si>
  <si>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</si>
  <si>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</si>
  <si>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</si>
  <si>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</si>
  <si>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</si>
  <si>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</si>
  <si>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</si>
  <si>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</si>
  <si>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</si>
  <si>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</si>
  <si>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</si>
  <si>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</si>
  <si>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</si>
  <si>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</si>
  <si>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</si>
  <si>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</si>
  <si>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</si>
  <si>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</si>
  <si>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</si>
  <si>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</si>
  <si>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</si>
  <si>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</si>
  <si>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</si>
  <si>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</si>
  <si>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</si>
  <si>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</si>
  <si>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</si>
  <si>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</si>
  <si>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</si>
  <si>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</si>
  <si>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</si>
  <si>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</si>
  <si>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</si>
  <si>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</si>
  <si>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</si>
  <si>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</si>
  <si>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</si>
  <si>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</si>
  <si>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</si>
  <si>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</si>
  <si>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</si>
  <si>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</si>
  <si>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</si>
  <si>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</si>
  <si>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</si>
  <si>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</si>
  <si>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</si>
  <si>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</si>
  <si>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</si>
  <si>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</si>
  <si>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</si>
  <si>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</si>
  <si>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</si>
  <si>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</si>
  <si>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</si>
  <si>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</si>
  <si>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</si>
  <si>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</si>
  <si>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</si>
  <si>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</si>
  <si>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</si>
  <si>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</si>
  <si>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</si>
  <si>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</si>
  <si>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</si>
  <si>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</si>
  <si>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</si>
  <si>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</si>
  <si>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</si>
  <si>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</si>
  <si>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</si>
  <si>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</si>
  <si>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</si>
  <si>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</si>
  <si>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</si>
  <si>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</si>
  <si>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</si>
  <si>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</si>
  <si>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</si>
  <si>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</si>
  <si>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</si>
  <si>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</si>
  <si>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</si>
  <si>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</si>
  <si>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</si>
  <si>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</si>
  <si>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</si>
  <si>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</si>
  <si>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</si>
  <si>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</si>
  <si>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</si>
  <si>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</si>
  <si>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</si>
  <si>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</si>
  <si>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</si>
  <si>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</si>
  <si>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</si>
  <si>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</si>
  <si>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</si>
  <si>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</si>
  <si>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</si>
  <si>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</si>
  <si>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</si>
  <si>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</si>
  <si>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</si>
  <si>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</si>
  <si>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</si>
  <si>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</si>
  <si>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</si>
  <si>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</si>
  <si>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</si>
  <si>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</si>
  <si>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</si>
  <si>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</si>
  <si>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</si>
  <si>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</si>
  <si>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</si>
  <si>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</si>
  <si>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</si>
  <si>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</si>
  <si>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</si>
  <si>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</si>
  <si>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</si>
  <si>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</si>
  <si>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</si>
  <si>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</si>
  <si>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</si>
  <si>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</si>
  <si>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</si>
  <si>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</si>
  <si>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</si>
  <si>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</si>
  <si>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</si>
  <si>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</si>
  <si>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</si>
  <si>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</si>
  <si>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</si>
  <si>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</si>
  <si>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</si>
  <si>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</si>
  <si>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</si>
  <si>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</si>
  <si>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</si>
  <si>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</si>
  <si>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</si>
  <si>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</si>
  <si>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</si>
  <si>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</si>
  <si>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</si>
  <si>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</si>
  <si>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</si>
  <si>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</si>
  <si>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</si>
  <si>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</si>
  <si>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</si>
  <si>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</si>
  <si>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</si>
  <si>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</si>
  <si>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</si>
  <si>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</si>
  <si>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</si>
  <si>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</si>
  <si>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</si>
  <si>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</si>
  <si>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</si>
  <si>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</si>
  <si>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</si>
  <si>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</si>
  <si>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</si>
  <si>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</si>
  <si>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</si>
  <si>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</si>
  <si>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</si>
  <si>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</si>
  <si>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</si>
  <si>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</si>
  <si>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</si>
  <si>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</si>
  <si>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</si>
  <si>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</si>
  <si>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</si>
  <si>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</si>
  <si>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</si>
  <si>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</si>
  <si>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</si>
  <si>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</si>
  <si>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</si>
  <si>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</si>
  <si>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</si>
  <si>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</si>
  <si>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</si>
  <si>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</si>
  <si>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</si>
  <si>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</si>
  <si>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</si>
  <si>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</si>
  <si>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</si>
  <si>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</si>
  <si>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</si>
  <si>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</si>
  <si>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</si>
  <si>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</si>
  <si>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</si>
  <si>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</si>
  <si>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</si>
  <si>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</si>
  <si>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</si>
  <si>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</si>
  <si>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</si>
  <si>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</si>
  <si>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</si>
  <si>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</si>
  <si>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</si>
  <si>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</si>
  <si>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</si>
  <si>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</si>
  <si>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</si>
  <si>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</si>
  <si>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</si>
  <si>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</si>
  <si>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</si>
  <si>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</si>
  <si>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</si>
  <si>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</si>
  <si>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</si>
  <si>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</si>
  <si>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</si>
  <si>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</si>
  <si>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</si>
  <si>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</si>
  <si>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</si>
  <si>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</si>
  <si>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</si>
  <si>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</si>
  <si>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</si>
  <si>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</si>
  <si>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</si>
  <si>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</si>
  <si>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</si>
  <si>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</si>
  <si>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</si>
  <si>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</si>
  <si>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</si>
  <si>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</si>
  <si>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</si>
  <si>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</si>
  <si>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</si>
  <si>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</si>
  <si>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</si>
  <si>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</si>
  <si>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</si>
  <si>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</si>
  <si>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</si>
  <si>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</si>
  <si>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</si>
  <si>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</si>
  <si>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</si>
  <si>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</si>
  <si>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</si>
  <si>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</si>
  <si>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</si>
  <si>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</si>
  <si>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</si>
  <si>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</si>
  <si>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</si>
  <si>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</si>
  <si>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</si>
  <si>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</si>
  <si>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</si>
  <si>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</si>
  <si>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</si>
  <si>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</si>
  <si>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</si>
  <si>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</si>
  <si>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</si>
  <si>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</si>
  <si>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</si>
  <si>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</si>
  <si>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</si>
  <si>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</si>
  <si>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</si>
  <si>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</si>
  <si>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</si>
  <si>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</si>
  <si>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</si>
  <si>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</si>
  <si>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</si>
  <si>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</si>
  <si>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</si>
  <si>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</si>
  <si>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</si>
  <si>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</si>
  <si>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</si>
  <si>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</si>
  <si>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</si>
  <si>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</si>
  <si>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</si>
  <si>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</si>
  <si>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</si>
  <si>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</si>
  <si>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</si>
  <si>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</si>
  <si>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</si>
  <si>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</si>
  <si>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</si>
  <si>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</si>
  <si>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</si>
  <si>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</si>
  <si>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</si>
  <si>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</si>
  <si>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</si>
  <si>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</si>
  <si>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</si>
  <si>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</si>
  <si>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</si>
  <si>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</si>
  <si>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</si>
  <si>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</si>
  <si>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</si>
  <si>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</si>
  <si>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</si>
  <si>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</si>
  <si>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</si>
  <si>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</si>
  <si>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</si>
  <si>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</si>
  <si>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</si>
  <si>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</si>
  <si>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</si>
  <si>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</si>
  <si>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</si>
  <si>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</si>
  <si>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</si>
  <si>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</si>
  <si>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</si>
  <si>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</si>
  <si>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</si>
  <si>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</si>
  <si>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</si>
  <si>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</si>
  <si>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</si>
  <si>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</si>
  <si>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</si>
  <si>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</si>
  <si>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</si>
  <si>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</si>
  <si>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</si>
  <si>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</si>
  <si>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</si>
  <si>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</si>
  <si>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</si>
  <si>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</si>
  <si>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</si>
  <si>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</si>
  <si>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</si>
  <si>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</si>
  <si>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</si>
  <si>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</si>
  <si>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</si>
  <si>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</si>
  <si>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</si>
  <si>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</si>
  <si>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</si>
  <si>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</si>
  <si>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</si>
  <si>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</si>
  <si>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</si>
  <si>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</si>
  <si>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</si>
  <si>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</si>
  <si>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</si>
  <si>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</si>
  <si>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</si>
  <si>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</si>
  <si>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</si>
  <si>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</si>
  <si>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</si>
  <si>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</si>
  <si>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</si>
  <si>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</si>
  <si>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</si>
  <si>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</si>
  <si>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</si>
  <si>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</si>
  <si>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</si>
  <si>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</si>
  <si>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</si>
  <si>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</si>
  <si>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</si>
  <si>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</si>
  <si>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</si>
  <si>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</si>
  <si>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</si>
  <si>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</si>
  <si>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</si>
  <si>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</si>
  <si>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</si>
  <si>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</si>
  <si>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</si>
  <si>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</si>
  <si>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</si>
  <si>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</si>
  <si>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</si>
  <si>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</si>
  <si>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</si>
  <si>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</si>
  <si>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</si>
  <si>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</si>
  <si>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</si>
  <si>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</si>
  <si>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</si>
  <si>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</si>
  <si>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</si>
  <si>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</si>
  <si>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</si>
  <si>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</si>
  <si>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</si>
  <si>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</si>
  <si>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</si>
  <si>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</si>
  <si>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</si>
  <si>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</si>
  <si>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</si>
  <si>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</si>
  <si>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</si>
  <si>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</si>
  <si>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</si>
  <si>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</si>
  <si>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</si>
  <si>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</si>
  <si>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</si>
  <si>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</si>
  <si>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</si>
  <si>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</si>
  <si>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</si>
  <si>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</si>
  <si>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</si>
  <si>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</si>
  <si>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</si>
  <si>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</si>
  <si>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</si>
  <si>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</si>
  <si>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</si>
  <si>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</si>
  <si>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</si>
  <si>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</si>
  <si>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</si>
  <si>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</si>
  <si>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</si>
  <si>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</si>
  <si>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</si>
  <si>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</si>
  <si>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</si>
  <si>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</si>
  <si>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</si>
  <si>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</si>
  <si>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</si>
  <si>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</si>
  <si>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</si>
  <si>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</si>
  <si>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</si>
  <si>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</si>
  <si>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</si>
  <si>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</si>
  <si>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</si>
  <si>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</si>
  <si>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</si>
  <si>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</si>
  <si>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</si>
  <si>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</si>
  <si>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</si>
  <si>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</si>
  <si>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</si>
  <si>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</si>
  <si>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</si>
  <si>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</si>
  <si>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</si>
  <si>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</si>
  <si>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</si>
  <si>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</si>
  <si>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</si>
  <si>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</si>
  <si>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</si>
  <si>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</si>
  <si>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</si>
  <si>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</si>
  <si>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</si>
  <si>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</si>
  <si>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</si>
  <si>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</si>
  <si>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</si>
  <si>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</si>
  <si>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</si>
  <si>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</si>
  <si>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</si>
  <si>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</si>
  <si>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</si>
  <si>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</si>
  <si>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</si>
  <si>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</si>
  <si>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</si>
  <si>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</si>
  <si>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</si>
  <si>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</si>
  <si>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</si>
  <si>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</si>
  <si>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</si>
  <si>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</si>
  <si>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</si>
  <si>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</si>
  <si>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</si>
  <si>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</si>
  <si>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</si>
  <si>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</si>
  <si>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</si>
  <si>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</si>
  <si>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</si>
  <si>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</si>
  <si>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</si>
  <si>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</si>
  <si>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</si>
  <si>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</si>
  <si>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</si>
  <si>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</si>
  <si>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</si>
  <si>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</si>
  <si>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</si>
  <si>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</si>
  <si>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</si>
  <si>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</si>
  <si>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</si>
  <si>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</si>
  <si>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</si>
  <si>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</si>
  <si>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</si>
  <si>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</si>
  <si>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</si>
  <si>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</si>
  <si>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</si>
  <si>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</si>
  <si>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</si>
  <si>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</si>
  <si>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</si>
  <si>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</si>
  <si>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</si>
  <si>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</si>
  <si>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</si>
  <si>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</si>
  <si>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</si>
  <si>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</si>
  <si>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</si>
  <si>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</si>
  <si>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</si>
  <si>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</si>
  <si>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</si>
  <si>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</si>
  <si>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</si>
  <si>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</si>
  <si>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</si>
  <si>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</si>
  <si>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</si>
  <si>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</si>
  <si>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</si>
  <si>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</si>
  <si>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</si>
  <si>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</si>
  <si>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</si>
  <si>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</si>
  <si>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</si>
  <si>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</si>
  <si>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</si>
  <si>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</si>
  <si>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</si>
  <si>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</si>
  <si>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</si>
  <si>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</si>
  <si>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</si>
  <si>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</si>
  <si>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</si>
  <si>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</si>
  <si>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</si>
  <si>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</si>
  <si>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</si>
  <si>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</si>
  <si>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</si>
  <si>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</si>
  <si>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</si>
  <si>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</si>
  <si>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</si>
  <si>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</si>
  <si>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</si>
  <si>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</si>
  <si>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</si>
  <si>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</si>
  <si>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</si>
  <si>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</si>
  <si>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</si>
  <si>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</si>
  <si>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</si>
  <si>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</si>
  <si>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</si>
  <si>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</si>
  <si>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</si>
  <si>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</si>
  <si>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</si>
  <si>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</si>
  <si>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</si>
  <si>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</si>
  <si>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</si>
  <si>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</si>
  <si>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</si>
  <si>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</si>
  <si>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</si>
  <si>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</si>
  <si>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</si>
  <si>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</si>
  <si>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</si>
  <si>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</si>
  <si>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</si>
  <si>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</si>
  <si>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</si>
  <si>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</si>
  <si>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</si>
  <si>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</si>
  <si>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</si>
  <si>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</si>
  <si>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</si>
  <si>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</si>
  <si>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</si>
  <si>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</si>
  <si>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</si>
  <si>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</si>
  <si>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</si>
  <si>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</si>
  <si>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</si>
  <si>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</si>
  <si>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</si>
  <si>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</si>
  <si>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</si>
  <si>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</si>
  <si>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</si>
  <si>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</si>
  <si>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</si>
  <si>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</si>
  <si>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</si>
  <si>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</si>
  <si>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</si>
  <si>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</si>
  <si>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</si>
  <si>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</si>
  <si>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</si>
  <si>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</si>
  <si>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</si>
  <si>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</si>
  <si>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</si>
  <si>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</si>
  <si>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</si>
  <si>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</si>
  <si>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</si>
  <si>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</si>
  <si>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</si>
  <si>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</si>
  <si>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</si>
  <si>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</si>
  <si>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</si>
  <si>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</si>
  <si>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</si>
  <si>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</si>
  <si>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</si>
  <si>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</si>
  <si>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</si>
  <si>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</si>
  <si>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</si>
  <si>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</si>
  <si>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</si>
  <si>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</si>
  <si>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</si>
  <si>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</si>
  <si>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</si>
  <si>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</si>
  <si>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</si>
  <si>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</si>
  <si>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</si>
  <si>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</si>
  <si>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</si>
  <si>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</si>
  <si>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</si>
  <si>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</si>
  <si>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</si>
  <si>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</si>
  <si>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</si>
  <si>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</si>
  <si>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</si>
  <si>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</si>
  <si>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</si>
  <si>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</si>
  <si>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</si>
  <si>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</si>
  <si>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</si>
  <si>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</si>
  <si>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</si>
  <si>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</si>
  <si>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</si>
  <si>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</si>
  <si>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</si>
  <si>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</si>
  <si>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</si>
  <si>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</si>
  <si>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</si>
  <si>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</si>
  <si>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</si>
  <si>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</si>
  <si>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</si>
  <si>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</si>
  <si>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</si>
  <si>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</si>
  <si>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</si>
  <si>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</si>
  <si>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</si>
  <si>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</si>
  <si>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</si>
  <si>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</si>
  <si>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</si>
  <si>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</si>
  <si>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</si>
  <si>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</si>
  <si>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</si>
  <si>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</si>
  <si>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</si>
  <si>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</si>
  <si>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</si>
  <si>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</si>
  <si>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</si>
  <si>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</si>
  <si>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</si>
  <si>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</si>
  <si>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</si>
  <si>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</si>
  <si>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</si>
  <si>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</si>
  <si>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</si>
  <si>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</si>
  <si>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</si>
  <si>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</si>
  <si>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</si>
  <si>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</si>
  <si>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</si>
  <si>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</si>
  <si>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</si>
  <si>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</si>
  <si>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</si>
  <si>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</si>
  <si>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</si>
  <si>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</si>
  <si>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</si>
  <si>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</si>
  <si>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</si>
  <si>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</si>
  <si>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</si>
  <si>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</si>
  <si>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</si>
  <si>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</si>
  <si>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</si>
  <si>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</si>
  <si>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</si>
  <si>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</si>
  <si>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</si>
  <si>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</si>
  <si>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</si>
  <si>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</si>
  <si>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</si>
  <si>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</si>
  <si>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</si>
  <si>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</si>
  <si>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</si>
  <si>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</si>
  <si>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</si>
  <si>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</si>
  <si>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</si>
  <si>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</si>
  <si>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</si>
  <si>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</si>
  <si>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</si>
  <si>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</si>
  <si>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</si>
  <si>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</si>
  <si>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</si>
  <si>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</si>
  <si>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</si>
  <si>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</si>
  <si>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</si>
  <si>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</si>
  <si>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</si>
  <si>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</si>
  <si>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</si>
  <si>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</si>
  <si>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</si>
  <si>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</si>
  <si>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</si>
  <si>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</si>
  <si>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</si>
  <si>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</si>
  <si>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</si>
  <si>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</si>
  <si>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</si>
  <si>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</si>
  <si>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</si>
  <si>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</si>
  <si>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</si>
  <si>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</si>
  <si>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</si>
  <si>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</si>
  <si>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</si>
  <si>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</si>
  <si>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</si>
  <si>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</si>
  <si>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</si>
  <si>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</si>
  <si>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</si>
  <si>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</si>
  <si>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</si>
  <si>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</si>
  <si>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</si>
  <si>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</si>
  <si>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</si>
  <si>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</si>
  <si>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</si>
  <si>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</si>
  <si>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</si>
  <si>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</si>
  <si>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</si>
  <si>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</si>
  <si>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</si>
  <si>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</si>
  <si>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</si>
  <si>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</si>
  <si>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</si>
  <si>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</si>
  <si>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</si>
  <si>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</si>
  <si>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</si>
  <si>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</si>
  <si>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</si>
  <si>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</si>
  <si>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</si>
  <si>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</si>
  <si>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</si>
  <si>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</si>
  <si>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</si>
  <si>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</si>
  <si>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</si>
  <si>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</si>
  <si>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</si>
  <si>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</si>
  <si>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</si>
  <si>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</si>
  <si>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</si>
  <si>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</si>
  <si>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</si>
  <si>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</si>
  <si>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</si>
  <si>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</si>
  <si>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</si>
  <si>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</si>
  <si>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</si>
  <si>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</si>
  <si>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</si>
  <si>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</si>
  <si>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</si>
  <si>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</si>
  <si>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</si>
  <si>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</si>
  <si>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</si>
  <si>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</si>
  <si>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</si>
  <si>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</si>
  <si>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</si>
  <si>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</si>
  <si>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</si>
  <si>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</si>
  <si>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</si>
  <si>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</si>
  <si>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</si>
  <si>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</si>
  <si>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</si>
  <si>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</si>
  <si>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</si>
  <si>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</si>
  <si>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</si>
  <si>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</si>
  <si>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</si>
  <si>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</si>
  <si>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</si>
  <si>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</si>
  <si>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</si>
  <si>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</si>
  <si>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</si>
  <si>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</si>
  <si>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</si>
  <si>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</si>
  <si>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</si>
  <si>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</si>
  <si>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</si>
  <si>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</si>
  <si>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</si>
  <si>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</si>
  <si>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</si>
  <si>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</si>
  <si>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</si>
  <si>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</si>
  <si>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</si>
  <si>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</si>
  <si>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</si>
  <si>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</si>
  <si>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</si>
  <si>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</si>
  <si>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</si>
  <si>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</si>
  <si>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</si>
  <si>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</si>
  <si>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</si>
  <si>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</si>
  <si>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</si>
  <si>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</si>
  <si>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</si>
  <si>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</si>
  <si>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</si>
  <si>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</si>
  <si>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</si>
  <si>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</si>
  <si>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</si>
  <si>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</si>
  <si>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</si>
  <si>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</si>
  <si>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</si>
  <si>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</si>
  <si>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</si>
  <si>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</si>
  <si>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</si>
  <si>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</si>
  <si>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</si>
  <si>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</si>
  <si>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</si>
  <si>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</si>
  <si>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</si>
  <si>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</si>
  <si>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</si>
  <si>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</si>
  <si>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</si>
  <si>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</si>
  <si>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</si>
  <si>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</si>
  <si>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</si>
  <si>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</si>
  <si>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</si>
  <si>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</si>
  <si>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</si>
  <si>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</si>
  <si>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</si>
  <si>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</si>
  <si>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</si>
  <si>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</si>
  <si>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</si>
  <si>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</si>
  <si>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</si>
  <si>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</si>
  <si>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</si>
  <si>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</si>
  <si>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</si>
  <si>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</si>
  <si>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</si>
  <si>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</si>
  <si>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</si>
  <si>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</si>
  <si>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</si>
  <si>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</si>
  <si>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</si>
  <si>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</si>
  <si>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</si>
  <si>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</si>
  <si>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</si>
  <si>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</si>
  <si>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</si>
  <si>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</si>
  <si>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</si>
  <si>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</si>
  <si>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</si>
  <si>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</si>
  <si>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</si>
  <si>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</si>
  <si>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</si>
  <si>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</si>
  <si>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</si>
  <si>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</si>
  <si>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</si>
  <si>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</si>
  <si>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</si>
  <si>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</si>
  <si>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</si>
  <si>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</si>
  <si>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</si>
  <si>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</si>
  <si>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</si>
  <si>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</si>
  <si>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</si>
  <si>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</si>
  <si>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</si>
  <si>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</si>
  <si>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</si>
  <si>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</si>
  <si>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</si>
  <si>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</si>
  <si>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</si>
  <si>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</si>
  <si>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</si>
  <si>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</si>
  <si>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</si>
  <si>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</si>
  <si>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</si>
  <si>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</si>
  <si>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</si>
  <si>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</si>
  <si>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</si>
  <si>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</si>
  <si>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</si>
  <si>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</si>
  <si>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</si>
  <si>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</si>
  <si>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</si>
  <si>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</si>
  <si>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</si>
  <si>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</si>
  <si>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</si>
  <si>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</si>
  <si>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</si>
  <si>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</si>
  <si>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</si>
  <si>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</si>
  <si>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</si>
  <si>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</si>
  <si>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</si>
  <si>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</si>
  <si>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</si>
  <si>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</si>
  <si>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</si>
  <si>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</si>
  <si>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</si>
  <si>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</si>
  <si>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</si>
  <si>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</si>
  <si>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</si>
  <si>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</si>
  <si>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</si>
  <si>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</si>
  <si>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</si>
  <si>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</si>
  <si>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</si>
  <si>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</si>
  <si>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</si>
  <si>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</si>
  <si>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</si>
  <si>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</si>
  <si>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</si>
  <si>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</si>
  <si>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</si>
  <si>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</si>
  <si>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</si>
  <si>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</si>
  <si>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</si>
  <si>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</si>
  <si>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</si>
  <si>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</si>
  <si>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</si>
  <si>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</si>
  <si>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</si>
  <si>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</si>
  <si>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</si>
  <si>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</si>
  <si>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</si>
  <si>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</si>
  <si>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</si>
  <si>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</si>
  <si>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</si>
  <si>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</si>
  <si>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</si>
  <si>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</si>
  <si>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</si>
  <si>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</si>
  <si>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</si>
  <si>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</si>
  <si>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</si>
  <si>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</si>
  <si>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</si>
  <si>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</si>
  <si>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</si>
  <si>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</si>
  <si>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</si>
  <si>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</si>
  <si>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</si>
  <si>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</si>
  <si>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</si>
  <si>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</si>
  <si>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</si>
  <si>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</si>
  <si>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</si>
  <si>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</si>
  <si>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</si>
  <si>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</si>
  <si>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</si>
  <si>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</si>
  <si>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</si>
  <si>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</si>
  <si>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</si>
  <si>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</si>
  <si>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</si>
  <si>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</si>
  <si>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</si>
  <si>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</si>
  <si>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</si>
  <si>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</si>
  <si>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</si>
  <si>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</si>
  <si>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</si>
  <si>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</si>
  <si>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</si>
  <si>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</si>
  <si>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</si>
  <si>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</si>
  <si>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</si>
  <si>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</si>
  <si>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</si>
  <si>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</si>
  <si>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</si>
  <si>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</si>
  <si>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</si>
  <si>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</si>
  <si>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</si>
  <si>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</si>
  <si>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</si>
  <si>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</si>
  <si>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</si>
  <si>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</si>
  <si>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</si>
  <si>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</si>
  <si>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</si>
  <si>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</si>
  <si>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</si>
  <si>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</si>
  <si>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</si>
  <si>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</si>
  <si>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</si>
  <si>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</si>
  <si>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</si>
  <si>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</si>
  <si>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</si>
  <si>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</si>
  <si>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</si>
  <si>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</si>
  <si>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</si>
  <si>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</si>
  <si>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</si>
  <si>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</si>
  <si>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</si>
  <si>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</si>
  <si>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</si>
  <si>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</si>
  <si>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</si>
  <si>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</si>
  <si>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</si>
  <si>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</si>
  <si>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</si>
  <si>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</si>
  <si>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</si>
  <si>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</si>
  <si>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</si>
  <si>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</si>
  <si>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</si>
  <si>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</si>
  <si>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</si>
  <si>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</si>
  <si>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</si>
  <si>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</si>
  <si>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</si>
  <si>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</si>
  <si>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</si>
  <si>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</si>
  <si>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</si>
  <si>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</si>
  <si>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</si>
  <si>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</si>
  <si>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</si>
  <si>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</si>
  <si>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</si>
  <si>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</si>
  <si>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</si>
  <si>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</si>
  <si>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</si>
  <si>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</si>
  <si>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</si>
  <si>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</si>
  <si>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</si>
  <si>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</si>
  <si>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</si>
  <si>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</si>
  <si>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</si>
  <si>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</si>
  <si>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</si>
  <si>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</si>
  <si>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</si>
  <si>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</si>
  <si>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</si>
  <si>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</si>
  <si>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</si>
  <si>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</si>
  <si>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</si>
  <si>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</si>
  <si>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</si>
  <si>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</si>
  <si>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</si>
  <si>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</si>
  <si>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</si>
  <si>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</si>
  <si>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</si>
  <si>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</si>
  <si>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</si>
  <si>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</si>
  <si>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</si>
  <si>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</si>
  <si>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</si>
  <si>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</si>
  <si>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</si>
  <si>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</si>
  <si>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</si>
  <si>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</si>
  <si>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</si>
  <si>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</si>
  <si>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</si>
  <si>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</si>
  <si>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</si>
  <si>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</si>
  <si>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</si>
  <si>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</si>
  <si>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</si>
  <si>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</si>
  <si>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</si>
  <si>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</si>
  <si>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</si>
  <si>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</si>
  <si>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</si>
  <si>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</si>
  <si>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</si>
  <si>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</si>
  <si>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</si>
  <si>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</si>
  <si>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</si>
  <si>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</si>
  <si>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</si>
  <si>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</si>
  <si>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</si>
  <si>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</si>
  <si>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</si>
  <si>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</si>
  <si>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</si>
  <si>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</si>
  <si>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</si>
  <si>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</si>
  <si>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</si>
  <si>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</si>
  <si>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</si>
  <si>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</si>
  <si>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</si>
  <si>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</si>
  <si>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</si>
  <si>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</si>
  <si>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</si>
  <si>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</si>
  <si>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</si>
  <si>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</si>
  <si>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</si>
  <si>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</si>
  <si>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</si>
  <si>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</si>
  <si>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</si>
  <si>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</si>
  <si>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</si>
  <si>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</si>
  <si>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</si>
  <si>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</si>
  <si>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</si>
  <si>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</si>
  <si>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</si>
  <si>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</si>
  <si>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</si>
  <si>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</si>
  <si>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</si>
  <si>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</si>
  <si>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</si>
  <si>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</si>
  <si>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</si>
  <si>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</si>
  <si>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</si>
  <si>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</si>
  <si>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</si>
  <si>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</si>
  <si>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</si>
  <si>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</si>
  <si>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</si>
  <si>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</si>
  <si>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</si>
  <si>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</si>
  <si>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</si>
  <si>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</si>
  <si>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</si>
  <si>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</si>
  <si>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</si>
  <si>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</si>
  <si>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</si>
  <si>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</si>
  <si>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</si>
  <si>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</si>
  <si>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</si>
  <si>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</si>
  <si>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</si>
  <si>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</si>
  <si>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</si>
  <si>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</si>
  <si>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</si>
  <si>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</si>
  <si>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</si>
  <si>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</si>
  <si>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</si>
  <si>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</si>
  <si>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</si>
  <si>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</si>
  <si>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</si>
  <si>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</si>
  <si>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</si>
  <si>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</si>
  <si>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</si>
  <si>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</si>
  <si>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</si>
  <si>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</si>
  <si>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</si>
  <si>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</si>
  <si>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</si>
  <si>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</si>
  <si>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</si>
  <si>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</si>
  <si>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</si>
  <si>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</si>
  <si>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</si>
  <si>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</si>
  <si>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</si>
  <si>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</si>
  <si>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</si>
  <si>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</si>
  <si>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</si>
  <si>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</si>
  <si>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</si>
  <si>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</si>
  <si>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</si>
  <si>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</si>
  <si>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</si>
  <si>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</si>
  <si>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</si>
  <si>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</si>
  <si>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</si>
  <si>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</si>
  <si>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</si>
  <si>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</si>
  <si>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</si>
  <si>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</si>
  <si>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</si>
  <si>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</si>
  <si>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</si>
  <si>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</si>
  <si>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</si>
  <si>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</si>
  <si>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</si>
  <si>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</si>
  <si>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</si>
  <si>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</si>
  <si>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</si>
  <si>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</si>
  <si>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</si>
  <si>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</si>
  <si>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</si>
  <si>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</si>
  <si>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</si>
  <si>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</si>
  <si>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</si>
  <si>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</si>
  <si>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</si>
  <si>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</si>
  <si>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</si>
  <si>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</si>
  <si>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</si>
  <si>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</si>
  <si>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</si>
  <si>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</si>
  <si>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</si>
  <si>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</si>
  <si>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</si>
  <si>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</si>
  <si>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</si>
  <si>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</si>
  <si>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</si>
  <si>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</si>
  <si>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</si>
  <si>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</si>
  <si>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</si>
  <si>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</si>
  <si>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</si>
  <si>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</si>
  <si>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</si>
  <si>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</si>
  <si>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</si>
  <si>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</si>
  <si>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</si>
  <si>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</si>
  <si>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</si>
  <si>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</si>
  <si>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</si>
  <si>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</si>
  <si>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</si>
  <si>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</si>
  <si>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</si>
  <si>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</si>
  <si>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</si>
  <si>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</si>
  <si>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</si>
  <si>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</si>
  <si>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</si>
  <si>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</si>
  <si>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</si>
  <si>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</si>
  <si>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</si>
  <si>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</si>
  <si>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</si>
  <si>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</si>
  <si>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</si>
  <si>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</si>
  <si>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</si>
  <si>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</si>
  <si>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</si>
  <si>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</si>
  <si>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</si>
  <si>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</si>
  <si>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</si>
  <si>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</si>
  <si>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</si>
  <si>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</si>
  <si>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</si>
  <si>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</si>
  <si>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</si>
  <si>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</si>
  <si>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</si>
  <si>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</si>
  <si>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</si>
  <si>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</si>
  <si>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</si>
  <si>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</si>
  <si>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</si>
  <si>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</si>
  <si>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</si>
  <si>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</si>
  <si>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</si>
  <si>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</si>
  <si>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</si>
  <si>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</si>
  <si>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</si>
  <si>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</si>
  <si>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</si>
  <si>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</si>
  <si>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</si>
  <si>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</si>
  <si>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</si>
  <si>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</si>
  <si>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</si>
  <si>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</si>
  <si>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</si>
  <si>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</si>
  <si>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</si>
  <si>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</si>
  <si>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</si>
  <si>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</si>
  <si>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</si>
  <si>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</si>
  <si>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</si>
  <si>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</si>
  <si>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</si>
  <si>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</si>
  <si>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</si>
  <si>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</si>
  <si>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</si>
  <si>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</si>
  <si>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</si>
  <si>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</si>
  <si>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</si>
  <si>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</si>
  <si>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</si>
  <si>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</si>
  <si>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</si>
  <si>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</si>
  <si>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</si>
  <si>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</si>
  <si>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</si>
  <si>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</si>
  <si>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</si>
  <si>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</si>
  <si>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</si>
  <si>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</si>
  <si>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</si>
  <si>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</si>
  <si>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</si>
  <si>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</si>
  <si>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</si>
  <si>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</si>
  <si>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</si>
  <si>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</si>
  <si>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</si>
  <si>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</si>
  <si>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</si>
  <si>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</si>
  <si>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</si>
  <si>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</si>
  <si>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</si>
  <si>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</si>
  <si>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</si>
  <si>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</si>
  <si>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</si>
  <si>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</si>
  <si>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</si>
  <si>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</si>
  <si>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</si>
  <si>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</si>
  <si>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</si>
  <si>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</si>
  <si>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</si>
  <si>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</si>
  <si>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</si>
  <si>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</si>
  <si>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</si>
  <si>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</si>
  <si>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</si>
  <si>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</si>
  <si>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</si>
  <si>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</si>
  <si>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</si>
  <si>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</si>
  <si>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</si>
  <si>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</si>
  <si>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</si>
  <si>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</si>
  <si>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</si>
  <si>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</si>
  <si>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</si>
  <si>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</si>
  <si>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</si>
  <si>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</si>
  <si>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</si>
  <si>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</si>
  <si>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</si>
  <si>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</si>
  <si>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</si>
  <si>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</si>
  <si>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</si>
  <si>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</si>
  <si>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</si>
  <si>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</si>
  <si>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</si>
  <si>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</si>
  <si>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</si>
  <si>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</si>
  <si>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</si>
  <si>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</si>
  <si>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</si>
  <si>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</si>
  <si>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</si>
  <si>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</si>
  <si>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</si>
  <si>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</si>
  <si>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</si>
  <si>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</si>
  <si>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</si>
  <si>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</si>
  <si>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</si>
  <si>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</si>
  <si>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</si>
  <si>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</si>
  <si>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</si>
  <si>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</si>
  <si>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</si>
  <si>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</si>
  <si>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</si>
  <si>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</si>
  <si>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</si>
  <si>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</si>
  <si>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</si>
  <si>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</si>
  <si>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</si>
  <si>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</si>
  <si>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</si>
  <si>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</si>
  <si>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</si>
  <si>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</si>
  <si>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</si>
  <si>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</si>
  <si>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</si>
  <si>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</si>
  <si>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</si>
  <si>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</si>
  <si>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</si>
  <si>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</si>
  <si>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</si>
  <si>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</si>
  <si>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</si>
  <si>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</si>
  <si>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</si>
  <si>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</si>
  <si>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</si>
  <si>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</si>
  <si>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</si>
  <si>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</si>
  <si>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</si>
  <si>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</si>
  <si>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</si>
  <si>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</si>
  <si>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</si>
  <si>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</si>
  <si>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</si>
  <si>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</si>
  <si>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</si>
  <si>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</si>
  <si>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</si>
  <si>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</si>
  <si>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</si>
  <si>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</si>
  <si>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</si>
  <si>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</si>
  <si>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</si>
  <si>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</si>
  <si>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</si>
  <si>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</si>
  <si>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</si>
  <si>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</si>
  <si>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</si>
  <si>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</si>
  <si>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</si>
  <si>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</si>
  <si>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</si>
  <si>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</si>
  <si>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</si>
  <si>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</si>
  <si>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</si>
  <si>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</si>
  <si>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</si>
  <si>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</si>
  <si>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</si>
  <si>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</si>
  <si>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</si>
  <si>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</si>
  <si>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</si>
  <si>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</si>
  <si>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</si>
  <si>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</si>
  <si>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</si>
  <si>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</si>
  <si>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</si>
  <si>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</si>
  <si>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</si>
  <si>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</si>
  <si>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</si>
  <si>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</si>
  <si>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</si>
  <si>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</si>
  <si>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</si>
  <si>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</si>
  <si>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</si>
  <si>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</si>
  <si>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</si>
  <si>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</si>
  <si>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</si>
  <si>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</si>
  <si>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</si>
  <si>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</si>
  <si>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</si>
  <si>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</si>
  <si>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</si>
  <si>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</si>
  <si>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</si>
  <si>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</si>
  <si>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</si>
  <si>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</si>
  <si>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</si>
  <si>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</si>
  <si>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</si>
  <si>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</si>
  <si>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</si>
  <si>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</si>
  <si>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</si>
  <si>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</si>
  <si>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</si>
  <si>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</si>
  <si>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</si>
  <si>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</si>
  <si>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</si>
  <si>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</si>
  <si>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</si>
  <si>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</si>
  <si>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</si>
  <si>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</si>
  <si>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</si>
  <si>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</si>
  <si>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</si>
  <si>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</si>
  <si>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</si>
  <si>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</si>
  <si>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</si>
  <si>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</si>
  <si>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</si>
  <si>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</si>
  <si>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</si>
  <si>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</si>
  <si>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</si>
  <si>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</si>
  <si>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</si>
  <si>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</si>
  <si>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</si>
  <si>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</si>
  <si>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</si>
  <si>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</si>
  <si>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</si>
  <si>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</si>
  <si>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</si>
  <si>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</si>
  <si>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</si>
  <si>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</si>
  <si>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</si>
  <si>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</si>
  <si>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</si>
  <si>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</si>
  <si>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</si>
  <si>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</si>
  <si>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</si>
  <si>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</si>
  <si>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</si>
  <si>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</si>
  <si>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</si>
  <si>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</si>
  <si>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</si>
  <si>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</si>
  <si>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</si>
  <si>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</si>
  <si>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</si>
  <si>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</si>
  <si>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</si>
  <si>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</si>
  <si>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</si>
  <si>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</si>
  <si>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</si>
  <si>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</si>
  <si>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</si>
  <si>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</si>
  <si>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</si>
  <si>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</si>
  <si>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</si>
  <si>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</si>
  <si>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</si>
  <si>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</si>
  <si>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</si>
  <si>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</si>
  <si>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</si>
  <si>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</si>
  <si>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</si>
  <si>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</si>
  <si>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</si>
  <si>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</si>
  <si>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</si>
  <si>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</si>
  <si>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</si>
  <si>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</si>
  <si>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</si>
  <si>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</si>
  <si>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</si>
  <si>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</si>
  <si>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</si>
  <si>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</si>
  <si>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</si>
  <si>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</si>
  <si>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</si>
  <si>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</si>
  <si>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</si>
  <si>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</si>
  <si>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</si>
  <si>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</si>
  <si>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</si>
  <si>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</si>
  <si>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</si>
  <si>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</si>
  <si>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</si>
  <si>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</si>
  <si>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</si>
  <si>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</si>
  <si>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</si>
  <si>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</si>
  <si>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</si>
  <si>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</si>
  <si>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</si>
  <si>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</si>
  <si>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</si>
  <si>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</si>
  <si>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</si>
  <si>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</si>
  <si>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</si>
  <si>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</si>
  <si>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</si>
  <si>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</si>
  <si>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</si>
  <si>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</si>
  <si>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</si>
  <si>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</si>
  <si>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</si>
  <si>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</si>
  <si>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</si>
  <si>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</si>
  <si>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</si>
  <si>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</si>
  <si>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</si>
  <si>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</si>
  <si>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</si>
  <si>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</si>
  <si>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</si>
  <si>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</si>
  <si>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</si>
  <si>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</si>
  <si>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</si>
  <si>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</si>
  <si>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</si>
  <si>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</si>
  <si>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</si>
  <si>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</si>
  <si>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</si>
  <si>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</si>
  <si>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</si>
  <si>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</si>
  <si>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</si>
  <si>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</si>
  <si>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</si>
  <si>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</si>
  <si>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</si>
  <si>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</si>
  <si>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</si>
  <si>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</si>
  <si>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</si>
  <si>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</si>
  <si>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</si>
  <si>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</si>
  <si>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</si>
  <si>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</si>
  <si>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</si>
  <si>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</si>
  <si>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</si>
  <si>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</si>
  <si>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</si>
  <si>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</si>
  <si>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</si>
  <si>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</si>
  <si>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</si>
  <si>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</si>
  <si>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</si>
  <si>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</si>
  <si>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</si>
  <si>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</si>
  <si>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</si>
  <si>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</si>
  <si>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</si>
  <si>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</si>
  <si>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</si>
  <si>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</si>
  <si>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</si>
  <si>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</si>
  <si>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</si>
  <si>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</si>
  <si>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</si>
  <si>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</si>
  <si>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</si>
  <si>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</si>
  <si>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</si>
  <si>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</si>
  <si>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</si>
  <si>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</si>
  <si>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</si>
  <si>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</si>
  <si>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</si>
  <si>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</si>
  <si>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</si>
  <si>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</si>
  <si>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</si>
  <si>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</si>
  <si>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</si>
  <si>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</si>
  <si>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</si>
  <si>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</si>
  <si>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</si>
  <si>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</si>
  <si>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</si>
  <si>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</si>
  <si>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</si>
  <si>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</si>
  <si>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</si>
  <si>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</si>
  <si>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</si>
  <si>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</si>
  <si>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</si>
  <si>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</si>
  <si>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</si>
  <si>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</si>
  <si>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</si>
  <si>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</si>
  <si>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</si>
  <si>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</si>
  <si>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</si>
  <si>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</si>
  <si>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</si>
  <si>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</si>
  <si>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</si>
  <si>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</si>
  <si>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</si>
  <si>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</si>
  <si>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</si>
  <si>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</si>
  <si>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</si>
  <si>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</si>
  <si>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</si>
  <si>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</si>
  <si>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</si>
  <si>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</si>
  <si>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</si>
  <si>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</si>
  <si>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</si>
  <si>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</si>
  <si>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</si>
  <si>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</si>
  <si>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</si>
  <si>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</si>
  <si>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</si>
  <si>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</si>
  <si>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</si>
  <si>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</si>
  <si>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</si>
  <si>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</si>
  <si>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</si>
  <si>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</si>
  <si>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</si>
  <si>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</si>
  <si>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</si>
  <si>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</si>
  <si>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</si>
  <si>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</si>
  <si>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</si>
  <si>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</si>
  <si>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</si>
  <si>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</si>
  <si>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</si>
  <si>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</si>
  <si>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</si>
  <si>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</si>
  <si>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</si>
  <si>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</si>
  <si>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</si>
  <si>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</si>
  <si>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</si>
  <si>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</si>
  <si>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</si>
  <si>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</si>
  <si>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</si>
  <si>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</si>
  <si>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</si>
  <si>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</si>
  <si>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</si>
  <si>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</si>
  <si>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</si>
  <si>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</si>
  <si>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</si>
  <si>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</si>
  <si>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</si>
  <si>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</si>
  <si>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</si>
  <si>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</si>
  <si>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</si>
  <si>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</si>
  <si>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</si>
  <si>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</si>
  <si>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</si>
  <si>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</si>
  <si>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</si>
  <si>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</si>
  <si>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</si>
  <si>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</si>
  <si>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</si>
  <si>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</si>
  <si>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</si>
  <si>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</si>
  <si>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</si>
  <si>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</si>
  <si>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</si>
  <si>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</si>
  <si>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</si>
  <si>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</si>
  <si>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</si>
  <si>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</si>
  <si>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</si>
  <si>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</si>
  <si>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</si>
  <si>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</si>
  <si>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</si>
  <si>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</si>
  <si>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</si>
  <si>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</si>
  <si>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</si>
  <si>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</si>
  <si>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</si>
  <si>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</si>
  <si>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</si>
  <si>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</si>
  <si>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</si>
  <si>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</si>
  <si>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</si>
  <si>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</si>
  <si>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</si>
  <si>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</si>
  <si>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</si>
  <si>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</si>
  <si>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</si>
  <si>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</si>
  <si>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</si>
  <si>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</si>
  <si>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</si>
  <si>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</si>
  <si>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</si>
  <si>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</si>
  <si>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</si>
  <si>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</si>
  <si>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</si>
  <si>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</si>
  <si>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</si>
  <si>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</si>
  <si>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</si>
  <si>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</si>
  <si>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</si>
  <si>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</si>
  <si>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</si>
  <si>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</si>
  <si>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</si>
  <si>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</si>
  <si>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</si>
  <si>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</si>
  <si>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</si>
  <si>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</si>
  <si>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</si>
  <si>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</si>
  <si>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</si>
  <si>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</si>
  <si>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</si>
  <si>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</si>
  <si>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</si>
  <si>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</si>
  <si>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</si>
  <si>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</si>
  <si>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</si>
  <si>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</si>
  <si>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</si>
  <si>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</si>
  <si>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</si>
  <si>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</si>
  <si>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</si>
  <si>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</si>
  <si>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</si>
  <si>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</si>
  <si>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</si>
  <si>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</si>
  <si>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</si>
  <si>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</si>
  <si>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</si>
  <si>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</si>
  <si>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</si>
  <si>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</si>
  <si>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</si>
  <si>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</si>
  <si>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</si>
  <si>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</si>
  <si>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</si>
  <si>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</si>
  <si>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</si>
  <si>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</si>
  <si>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</si>
  <si>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</si>
  <si>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</si>
  <si>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</si>
  <si>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</si>
  <si>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</si>
  <si>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</si>
  <si>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</si>
  <si>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</si>
  <si>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</si>
  <si>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</si>
  <si>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</si>
  <si>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</si>
  <si>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</si>
  <si>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</si>
  <si>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</si>
  <si>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</si>
  <si>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</si>
  <si>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</si>
  <si>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</si>
  <si>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</si>
  <si>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</si>
  <si>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</si>
  <si>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</si>
  <si>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</si>
  <si>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</si>
  <si>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</si>
  <si>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</si>
  <si>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</si>
  <si>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</si>
  <si>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</si>
  <si>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</si>
  <si>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</si>
  <si>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</si>
  <si>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</si>
  <si>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</si>
  <si>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</si>
  <si>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</si>
  <si>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</si>
  <si>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</si>
  <si>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</si>
  <si>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</si>
  <si>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</si>
  <si>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</si>
  <si>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</si>
  <si>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</si>
  <si>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</si>
  <si>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</si>
  <si>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</si>
  <si>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</si>
  <si>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</si>
  <si>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</si>
  <si>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</si>
  <si>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</si>
  <si>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</si>
  <si>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</si>
  <si>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</si>
  <si>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</si>
  <si>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</si>
  <si>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</si>
  <si>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</si>
  <si>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</si>
  <si>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</si>
  <si>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</si>
  <si>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</si>
  <si>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</si>
  <si>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</si>
  <si>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</si>
  <si>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</si>
  <si>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</si>
  <si>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</si>
  <si>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</si>
  <si>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</si>
  <si>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</si>
  <si>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</si>
  <si>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</si>
  <si>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</si>
  <si>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</si>
  <si>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</si>
  <si>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</si>
  <si>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</si>
  <si>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</si>
  <si>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</si>
  <si>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</si>
  <si>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</si>
  <si>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</si>
  <si>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</si>
  <si>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</si>
  <si>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</si>
  <si>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</si>
  <si>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</si>
  <si>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</si>
  <si>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</si>
  <si>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</si>
  <si>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</si>
  <si>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</si>
  <si>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</si>
  <si>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</si>
  <si>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</si>
  <si>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</si>
  <si>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</si>
  <si>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</si>
  <si>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</si>
  <si>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</si>
  <si>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</si>
  <si>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</si>
  <si>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</si>
  <si>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</si>
  <si>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</si>
  <si>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</si>
  <si>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</si>
  <si>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</si>
  <si>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</si>
  <si>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</si>
  <si>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</si>
  <si>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</si>
  <si>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</si>
  <si>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</si>
  <si>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</si>
  <si>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</si>
  <si>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</si>
  <si>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</si>
  <si>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</si>
  <si>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</si>
  <si>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</si>
  <si>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</si>
  <si>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</si>
  <si>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</si>
  <si>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</si>
  <si>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</si>
  <si>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</si>
  <si>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</si>
  <si>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</si>
  <si>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</si>
  <si>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</si>
  <si>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</si>
  <si>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</si>
  <si>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</si>
  <si>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</si>
  <si>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</si>
  <si>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</si>
  <si>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</si>
  <si>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</si>
  <si>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</si>
  <si>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</si>
  <si>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</si>
  <si>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</si>
  <si>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</si>
  <si>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</si>
  <si>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</si>
  <si>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</si>
  <si>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</si>
  <si>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</si>
  <si>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</si>
  <si>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</si>
  <si>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</si>
  <si>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</si>
  <si>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</si>
  <si>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</si>
  <si>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</si>
  <si>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</si>
  <si>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</si>
  <si>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</si>
  <si>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</si>
  <si>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</si>
  <si>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</si>
  <si>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</si>
  <si>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</si>
  <si>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</si>
  <si>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</si>
  <si>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</si>
  <si>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</si>
  <si>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</si>
  <si>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</si>
  <si>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</si>
  <si>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</si>
  <si>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</si>
  <si>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</si>
  <si>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</si>
  <si>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</si>
  <si>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</si>
  <si>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</si>
  <si>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</si>
  <si>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</si>
  <si>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</si>
  <si>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</si>
  <si>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</si>
  <si>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</si>
  <si>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</si>
  <si>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</si>
  <si>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</si>
  <si>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</si>
  <si>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</si>
  <si>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</si>
  <si>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</si>
  <si>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</si>
  <si>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</si>
  <si>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</si>
  <si>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</si>
  <si>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</si>
  <si>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</si>
  <si>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</si>
  <si>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</si>
  <si>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</si>
  <si>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</si>
  <si>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</si>
  <si>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</si>
  <si>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</si>
  <si>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</si>
  <si>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</si>
  <si>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</si>
  <si>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</si>
  <si>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</si>
  <si>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</si>
  <si>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</si>
  <si>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</si>
  <si>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</si>
  <si>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</si>
  <si>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</si>
  <si>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</si>
  <si>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</si>
  <si>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</si>
  <si>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</si>
  <si>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</si>
  <si>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</si>
  <si>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</si>
  <si>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</si>
  <si>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</si>
  <si>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</si>
  <si>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</si>
  <si>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</si>
  <si>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</si>
  <si>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</si>
  <si>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</si>
  <si>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</si>
  <si>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</si>
  <si>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</si>
  <si>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</si>
  <si>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</si>
  <si>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</si>
  <si>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</si>
  <si>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</si>
  <si>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</si>
  <si>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</si>
  <si>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</si>
  <si>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</si>
  <si>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</si>
  <si>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</si>
  <si>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</si>
  <si>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</si>
  <si>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</si>
  <si>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</si>
  <si>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</si>
  <si>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</si>
  <si>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</si>
  <si>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</si>
  <si>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</si>
  <si>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</si>
  <si>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</si>
  <si>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</si>
  <si>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</si>
  <si>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</si>
  <si>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</si>
  <si>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</si>
  <si>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</si>
  <si>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</si>
  <si>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</si>
  <si>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</si>
  <si>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</si>
  <si>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</si>
  <si>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</si>
  <si>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</si>
  <si>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</si>
  <si>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</si>
  <si>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</si>
  <si>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</si>
  <si>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</si>
  <si>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</si>
  <si>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</si>
  <si>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</si>
  <si>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</si>
  <si>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</si>
  <si>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</si>
  <si>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</si>
  <si>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</si>
  <si>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</si>
  <si>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</si>
  <si>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</si>
  <si>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</si>
  <si>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</si>
  <si>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</si>
  <si>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</si>
  <si>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</si>
  <si>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</si>
  <si>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</si>
  <si>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</si>
  <si>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</si>
  <si>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</si>
  <si>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</si>
  <si>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</si>
  <si>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</si>
  <si>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</si>
  <si>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</si>
  <si>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</si>
  <si>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</si>
  <si>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</si>
  <si>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</si>
  <si>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</si>
  <si>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</si>
  <si>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</si>
  <si>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</si>
  <si>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</si>
  <si>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</si>
  <si>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</si>
  <si>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</si>
  <si>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</si>
  <si>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</si>
  <si>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</si>
  <si>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</si>
  <si>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</si>
  <si>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</si>
  <si>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</si>
  <si>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</si>
  <si>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</si>
  <si>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</si>
  <si>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</si>
  <si>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</si>
  <si>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</si>
  <si>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</si>
  <si>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</si>
  <si>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</si>
  <si>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</si>
  <si>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</si>
  <si>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</si>
  <si>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</si>
  <si>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</si>
  <si>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</si>
  <si>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</si>
  <si>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</si>
  <si>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</si>
  <si>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</si>
  <si>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</si>
  <si>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</si>
  <si>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</si>
  <si>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</si>
  <si>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</si>
  <si>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</si>
  <si>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</si>
  <si>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</si>
  <si>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</si>
  <si>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</si>
  <si>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</si>
  <si>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</si>
  <si>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</si>
  <si>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</si>
  <si>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</si>
  <si>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</si>
  <si>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</si>
  <si>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</si>
  <si>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</si>
  <si>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</si>
  <si>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</si>
  <si>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</si>
  <si>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</si>
  <si>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</si>
  <si>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</si>
  <si>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</si>
  <si>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</si>
  <si>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</si>
  <si>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</si>
  <si>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</si>
  <si>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</si>
  <si>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</si>
  <si>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</si>
  <si>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</si>
  <si>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</si>
  <si>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</si>
  <si>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</si>
  <si>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</si>
  <si>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</si>
  <si>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</si>
  <si>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</si>
  <si>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</si>
  <si>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</si>
  <si>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</si>
  <si>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</si>
  <si>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</si>
  <si>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</si>
  <si>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</si>
  <si>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</si>
  <si>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</si>
  <si>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</si>
  <si>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</si>
  <si>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</si>
  <si>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</si>
  <si>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</si>
  <si>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</si>
  <si>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</si>
  <si>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</si>
  <si>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</si>
  <si>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</si>
  <si>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</si>
  <si>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</si>
  <si>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</si>
  <si>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</si>
  <si>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</si>
  <si>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</si>
  <si>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</si>
  <si>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</si>
  <si>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</si>
  <si>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</si>
  <si>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</si>
  <si>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</si>
  <si>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</si>
  <si>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</si>
  <si>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</si>
  <si>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</si>
  <si>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</si>
  <si>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</si>
  <si>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</si>
  <si>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</si>
  <si>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</si>
  <si>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</si>
  <si>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</si>
  <si>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</si>
  <si>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</si>
  <si>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</si>
  <si>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</si>
  <si>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</si>
  <si>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</si>
  <si>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</si>
  <si>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</si>
  <si>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</si>
  <si>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</si>
  <si>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</si>
  <si>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</si>
  <si>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</si>
  <si>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</si>
  <si>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</si>
  <si>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</si>
  <si>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</si>
  <si>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</si>
  <si>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</si>
  <si>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</si>
  <si>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</si>
  <si>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</si>
  <si>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</si>
  <si>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</si>
  <si>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</si>
  <si>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</si>
  <si>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</si>
  <si>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</si>
  <si>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</si>
  <si>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</si>
  <si>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</si>
  <si>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</si>
  <si>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</si>
  <si>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</si>
  <si>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</si>
  <si>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</si>
  <si>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</si>
  <si>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</si>
  <si>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</si>
  <si>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</si>
  <si>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</si>
  <si>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</si>
  <si>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</si>
  <si>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</si>
  <si>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</si>
  <si>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</si>
  <si>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</si>
  <si>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</si>
  <si>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</si>
  <si>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</si>
  <si>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</si>
  <si>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</si>
  <si>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</si>
  <si>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</si>
  <si>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</si>
  <si>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</si>
  <si>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</si>
  <si>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</si>
  <si>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</si>
  <si>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</si>
  <si>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</si>
  <si>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</si>
  <si>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</si>
  <si>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</si>
  <si>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</si>
  <si>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</si>
  <si>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</si>
  <si>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</si>
  <si>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</si>
  <si>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</si>
  <si>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</si>
  <si>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</si>
  <si>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</si>
  <si>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</si>
  <si>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</si>
  <si>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</si>
  <si>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</si>
  <si>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</si>
  <si>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</si>
  <si>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</si>
  <si>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</si>
  <si>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</si>
  <si>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</si>
  <si>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</si>
  <si>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</si>
  <si>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</si>
  <si>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</si>
  <si>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</si>
  <si>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</si>
  <si>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</si>
  <si>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</si>
  <si>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</si>
  <si>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</si>
  <si>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</si>
  <si>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</si>
  <si>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</si>
  <si>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</si>
  <si>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</si>
  <si>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</si>
  <si>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</si>
  <si>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</si>
  <si>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</si>
  <si>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</si>
  <si>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</si>
  <si>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</si>
  <si>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</si>
  <si>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</si>
  <si>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</si>
  <si>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</si>
  <si>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</si>
  <si>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</si>
  <si>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</si>
  <si>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</si>
  <si>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</si>
  <si>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</si>
  <si>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</si>
  <si>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</si>
  <si>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</si>
  <si>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</si>
  <si>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</si>
  <si>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</si>
  <si>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</si>
  <si>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</si>
  <si>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</si>
  <si>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</si>
  <si>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</si>
  <si>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</si>
  <si>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</si>
  <si>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</si>
  <si>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</si>
  <si>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</si>
  <si>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</si>
  <si>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</si>
  <si>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</si>
  <si>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</si>
  <si>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</si>
  <si>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</si>
  <si>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</si>
  <si>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</si>
  <si>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</si>
  <si>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</si>
  <si>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</si>
  <si>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</si>
  <si>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</si>
  <si>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</si>
  <si>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</si>
  <si>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</si>
  <si>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</si>
  <si>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</si>
  <si>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</si>
  <si>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</si>
  <si>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</si>
  <si>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</si>
  <si>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</si>
  <si>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</si>
  <si>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</si>
  <si>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</si>
  <si>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</si>
  <si>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</si>
  <si>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</si>
  <si>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</si>
  <si>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</si>
  <si>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</si>
  <si>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</si>
  <si>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</si>
  <si>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</si>
  <si>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</si>
  <si>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</si>
  <si>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</si>
  <si>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</si>
  <si>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</si>
  <si>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</si>
  <si>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</si>
  <si>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</si>
  <si>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</si>
  <si>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</si>
  <si>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</si>
  <si>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</si>
  <si>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</si>
  <si>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</si>
  <si>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</si>
  <si>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</si>
  <si>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</si>
  <si>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</si>
  <si>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</si>
  <si>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</si>
  <si>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</si>
  <si>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</si>
  <si>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</si>
  <si>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</si>
  <si>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</si>
  <si>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</si>
  <si>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</si>
  <si>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</si>
  <si>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</si>
  <si>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</si>
  <si>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</si>
  <si>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</si>
  <si>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</si>
  <si>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</si>
  <si>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</si>
  <si>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</si>
  <si>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</si>
  <si>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</si>
  <si>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</si>
  <si>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</si>
  <si>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</si>
  <si>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</si>
  <si>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</si>
  <si>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</si>
  <si>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</si>
  <si>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</si>
  <si>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</si>
  <si>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</si>
  <si>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</si>
  <si>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</si>
  <si>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</si>
  <si>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</si>
  <si>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</si>
  <si>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</si>
  <si>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</si>
  <si>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</si>
  <si>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</si>
  <si>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</si>
  <si>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</si>
  <si>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</si>
  <si>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</si>
  <si>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</si>
  <si>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</si>
  <si>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</si>
  <si>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</si>
  <si>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</si>
  <si>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</si>
  <si>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</si>
  <si>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</si>
  <si>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</si>
  <si>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</si>
  <si>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</si>
  <si>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</si>
  <si>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</si>
  <si>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</si>
  <si>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</si>
  <si>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</si>
  <si>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</si>
  <si>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</si>
  <si>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</si>
  <si>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</si>
  <si>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</si>
  <si>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</si>
  <si>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</si>
  <si>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</si>
  <si>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</si>
  <si>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</si>
  <si>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</si>
  <si>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</si>
  <si>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</si>
  <si>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</si>
  <si>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</si>
  <si>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</si>
  <si>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</si>
  <si>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</si>
  <si>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</si>
  <si>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</si>
  <si>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</si>
  <si>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</si>
  <si>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</si>
  <si>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</si>
  <si>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</si>
  <si>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</si>
  <si>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</si>
  <si>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</si>
  <si>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</si>
  <si>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</si>
  <si>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</si>
  <si>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</si>
  <si>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</si>
  <si>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</si>
  <si>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</si>
  <si>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</si>
  <si>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</si>
  <si>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</si>
  <si>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</si>
  <si>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</si>
  <si>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</si>
  <si>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</si>
  <si>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</si>
  <si>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</si>
  <si>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</si>
  <si>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</si>
  <si>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</si>
  <si>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</si>
  <si>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</si>
  <si>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</si>
  <si>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</si>
  <si>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</si>
  <si>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</si>
  <si>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</si>
  <si>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</si>
  <si>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</si>
  <si>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</si>
  <si>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</si>
  <si>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</si>
  <si>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</si>
  <si>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</si>
  <si>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</si>
  <si>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</si>
  <si>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</si>
  <si>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</si>
  <si>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</si>
  <si>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</si>
  <si>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</si>
  <si>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</si>
  <si>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</si>
  <si>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</si>
  <si>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</si>
  <si>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</si>
  <si>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</si>
  <si>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</si>
  <si>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</si>
  <si>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</si>
  <si>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</si>
  <si>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</si>
  <si>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</si>
  <si>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</si>
  <si>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</si>
  <si>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</si>
  <si>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</si>
  <si>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</si>
  <si>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</si>
  <si>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</si>
  <si>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</si>
  <si>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</si>
  <si>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</si>
  <si>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</si>
  <si>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</si>
  <si>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</si>
  <si>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</si>
  <si>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</si>
  <si>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</si>
  <si>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</si>
  <si>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</si>
  <si>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</si>
  <si>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</si>
  <si>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</si>
  <si>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</si>
  <si>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</si>
  <si>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</si>
  <si>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</si>
  <si>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</si>
  <si>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</si>
  <si>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</si>
  <si>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</si>
  <si>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</si>
  <si>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</si>
  <si>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</si>
  <si>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</si>
  <si>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</si>
  <si>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</si>
  <si>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</si>
  <si>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</si>
  <si>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</si>
  <si>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</si>
  <si>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</si>
  <si>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</si>
  <si>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</si>
  <si>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</si>
  <si>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</si>
  <si>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</si>
  <si>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</si>
  <si>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</si>
  <si>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</si>
  <si>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</si>
  <si>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</si>
  <si>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</si>
  <si>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</si>
  <si>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</si>
  <si>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</si>
  <si>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</si>
  <si>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</si>
  <si>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</si>
  <si>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</si>
  <si>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</si>
  <si>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</si>
  <si>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</si>
  <si>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</si>
  <si>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</si>
  <si>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</si>
  <si>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</si>
  <si>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</si>
  <si>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</si>
  <si>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</si>
  <si>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</si>
  <si>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</si>
  <si>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</si>
  <si>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</si>
  <si>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</si>
  <si>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</si>
  <si>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</si>
  <si>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</si>
  <si>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</si>
  <si>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</si>
  <si>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</si>
  <si>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</si>
  <si>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</si>
  <si>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</si>
  <si>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</si>
  <si>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</si>
  <si>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</si>
  <si>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</si>
  <si>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</si>
  <si>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</si>
  <si>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</si>
  <si>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</si>
  <si>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</si>
  <si>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</si>
  <si>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</si>
  <si>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</si>
  <si>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</si>
  <si>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</si>
  <si>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</si>
  <si>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</si>
  <si>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</si>
  <si>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</si>
  <si>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</si>
  <si>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</si>
  <si>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</si>
  <si>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</si>
  <si>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</si>
  <si>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</si>
  <si>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</si>
  <si>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</si>
  <si>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</si>
  <si>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</si>
  <si>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</si>
  <si>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</si>
  <si>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</si>
  <si>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</si>
  <si>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</si>
  <si>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</si>
  <si>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</si>
  <si>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</si>
  <si>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</si>
  <si>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</si>
  <si>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</si>
  <si>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</si>
  <si>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</si>
  <si>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</si>
  <si>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</si>
  <si>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</si>
  <si>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</si>
  <si>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</si>
  <si>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</si>
  <si>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</si>
  <si>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</si>
  <si>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</si>
  <si>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</si>
  <si>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</si>
  <si>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</si>
  <si>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</si>
  <si>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</si>
  <si>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</si>
  <si>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</si>
  <si>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</si>
  <si>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</si>
  <si>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</si>
  <si>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</si>
  <si>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</si>
  <si>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</si>
  <si>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</si>
  <si>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</si>
  <si>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</si>
  <si>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</si>
  <si>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</si>
  <si>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</si>
  <si>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</si>
  <si>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</si>
  <si>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</si>
  <si>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</si>
  <si>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</si>
  <si>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</si>
  <si>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</si>
  <si>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</si>
  <si>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</si>
  <si>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</si>
  <si>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</si>
  <si>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</si>
  <si>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</si>
  <si>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</si>
  <si>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</si>
  <si>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</si>
  <si>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</si>
  <si>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</si>
  <si>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</si>
  <si>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</si>
  <si>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</si>
  <si>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</si>
  <si>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</si>
  <si>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</si>
  <si>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</si>
  <si>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</si>
  <si>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</si>
  <si>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</si>
  <si>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</si>
  <si>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</si>
  <si>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</si>
  <si>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</si>
  <si>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</si>
  <si>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</si>
  <si>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</si>
  <si>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</si>
  <si>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</si>
  <si>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</si>
  <si>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</si>
  <si>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</si>
  <si>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</si>
  <si>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</si>
  <si>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</si>
  <si>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</si>
  <si>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</si>
  <si>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</si>
  <si>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</si>
  <si>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</si>
  <si>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</si>
  <si>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</si>
  <si>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</si>
  <si>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</si>
  <si>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</si>
  <si>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</si>
  <si>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</si>
  <si>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</si>
  <si>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</si>
  <si>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</si>
  <si>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</si>
  <si>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</si>
  <si>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</si>
  <si>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</si>
  <si>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</si>
  <si>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</si>
  <si>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</si>
  <si>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</si>
  <si>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</si>
  <si>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</si>
  <si>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</si>
  <si>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</si>
  <si>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</si>
  <si>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</si>
  <si>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</si>
  <si>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</si>
  <si>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</si>
  <si>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</si>
  <si>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</si>
  <si>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</si>
  <si>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</si>
  <si>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</si>
  <si>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</si>
  <si>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</si>
  <si>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</si>
  <si>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</si>
  <si>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</si>
  <si>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</si>
  <si>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</si>
  <si>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</si>
  <si>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</si>
  <si>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</si>
  <si>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</si>
  <si>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</si>
  <si>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</si>
  <si>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</si>
  <si>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</si>
  <si>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</si>
  <si>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</si>
  <si>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</si>
  <si>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</si>
  <si>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</si>
  <si>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</si>
  <si>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</si>
  <si>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</si>
  <si>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</si>
  <si>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</si>
  <si>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</si>
  <si>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</si>
  <si>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</si>
  <si>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</si>
  <si>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</si>
  <si>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</si>
  <si>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</si>
  <si>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</si>
  <si>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</si>
  <si>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</si>
  <si>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</si>
  <si>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</si>
  <si>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</si>
  <si>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</si>
  <si>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</si>
  <si>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</si>
  <si>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</si>
  <si>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</si>
  <si>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</si>
  <si>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</si>
  <si>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</si>
  <si>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</si>
  <si>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</si>
  <si>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</si>
  <si>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</si>
  <si>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</si>
  <si>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</si>
  <si>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</si>
  <si>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</si>
  <si>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</si>
  <si>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</si>
  <si>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</si>
  <si>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</si>
  <si>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</si>
  <si>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</si>
  <si>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</si>
  <si>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</si>
  <si>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</si>
  <si>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</si>
  <si>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</si>
  <si>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</si>
  <si>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</si>
  <si>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</si>
  <si>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</si>
  <si>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</si>
  <si>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</si>
  <si>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</si>
  <si>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</si>
  <si>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</si>
  <si>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</si>
  <si>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</si>
  <si>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</si>
  <si>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</si>
  <si>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</si>
  <si>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</si>
  <si>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</si>
  <si>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</si>
  <si>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</si>
  <si>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</si>
  <si>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</si>
  <si>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</si>
  <si>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</si>
  <si>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</si>
  <si>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</si>
  <si>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</si>
  <si>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</si>
  <si>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</si>
  <si>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</si>
  <si>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</si>
  <si>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</si>
  <si>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</si>
  <si>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</si>
  <si>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</si>
  <si>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</si>
  <si>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</si>
  <si>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</si>
  <si>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</si>
  <si>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</si>
  <si>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</si>
  <si>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</si>
  <si>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</si>
  <si>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</si>
  <si>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</si>
  <si>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</si>
  <si>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</si>
  <si>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</si>
  <si>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</si>
  <si>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</si>
  <si>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</si>
  <si>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</si>
  <si>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</si>
  <si>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</si>
  <si>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</si>
  <si>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</si>
  <si>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</si>
  <si>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</si>
  <si>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</si>
  <si>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</si>
  <si>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</si>
  <si>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</si>
  <si>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</si>
  <si>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</si>
  <si>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</si>
  <si>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</si>
  <si>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</si>
  <si>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</si>
  <si>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</si>
  <si>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</si>
  <si>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</si>
  <si>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</si>
  <si>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</si>
  <si>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</si>
  <si>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</si>
  <si>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</si>
  <si>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</si>
  <si>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</si>
  <si>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</si>
  <si>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</si>
  <si>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</si>
  <si>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</si>
  <si>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</si>
  <si>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</si>
  <si>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</si>
  <si>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</si>
  <si>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</si>
  <si>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</si>
  <si>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</si>
  <si>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</si>
  <si>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</si>
  <si>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</si>
  <si>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</si>
  <si>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</si>
  <si>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</si>
  <si>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</si>
  <si>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</si>
  <si>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</si>
  <si>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</si>
  <si>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</si>
  <si>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</si>
  <si>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</si>
  <si>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</si>
  <si>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</si>
  <si>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</si>
  <si>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</si>
  <si>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</si>
  <si>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</si>
  <si>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</si>
  <si>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</si>
  <si>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</si>
  <si>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</si>
  <si>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</si>
  <si>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</si>
  <si>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</si>
  <si>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</si>
  <si>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</si>
  <si>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</si>
  <si>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</si>
  <si>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</si>
  <si>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</si>
  <si>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</si>
  <si>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</si>
  <si>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</si>
  <si>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</si>
  <si>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</si>
  <si>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</si>
  <si>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</si>
  <si>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</si>
  <si>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</si>
  <si>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</si>
  <si>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</si>
  <si>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</si>
  <si>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</si>
  <si>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</si>
  <si>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</si>
  <si>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</si>
  <si>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</si>
  <si>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</si>
  <si>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</si>
  <si>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</si>
  <si>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</si>
  <si>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</si>
  <si>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</si>
  <si>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</si>
  <si>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</si>
  <si>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</si>
  <si>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</si>
  <si>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</si>
  <si>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</si>
  <si>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</si>
  <si>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</si>
  <si>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</si>
  <si>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</si>
  <si>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</si>
  <si>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</si>
  <si>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</si>
  <si>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</si>
  <si>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</si>
  <si>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</si>
  <si>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</si>
  <si>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</si>
  <si>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</si>
  <si>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</si>
  <si>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</si>
  <si>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</si>
  <si>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</si>
  <si>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</si>
  <si>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</si>
  <si>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</si>
  <si>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</si>
  <si>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</si>
  <si>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</si>
  <si>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</si>
  <si>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</si>
  <si>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</si>
  <si>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</si>
  <si>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</si>
  <si>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</si>
  <si>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</si>
  <si>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</si>
  <si>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</si>
  <si>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</si>
  <si>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</si>
  <si>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</si>
  <si>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</si>
  <si>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</si>
  <si>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</si>
  <si>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</si>
  <si>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</si>
  <si>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</si>
  <si>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</si>
  <si>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</si>
  <si>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</si>
  <si>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</si>
  <si>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</si>
  <si>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</si>
  <si>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</si>
  <si>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</si>
  <si>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</si>
  <si>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</si>
  <si>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</si>
  <si>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</si>
  <si>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</si>
  <si>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</si>
  <si>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</si>
  <si>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</si>
  <si>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</si>
  <si>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</si>
  <si>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</si>
  <si>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</si>
  <si>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</si>
  <si>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</si>
  <si>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</si>
  <si>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</si>
  <si>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</si>
  <si>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</si>
  <si>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</si>
  <si>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</si>
  <si>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</si>
  <si>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</si>
  <si>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</si>
  <si>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</si>
  <si>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</si>
  <si>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</si>
  <si>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</si>
  <si>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</si>
  <si>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</si>
  <si>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</si>
  <si>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</si>
  <si>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</si>
  <si>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</si>
  <si>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</si>
  <si>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</si>
  <si>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</si>
  <si>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</si>
  <si>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</si>
  <si>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</si>
  <si>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</si>
  <si>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</si>
  <si>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</si>
  <si>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</si>
  <si>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</si>
  <si>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</si>
  <si>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</si>
  <si>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</si>
  <si>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</si>
  <si>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</si>
  <si>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</si>
  <si>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</si>
  <si>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</si>
  <si>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</si>
  <si>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</si>
  <si>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</si>
  <si>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</si>
  <si>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</si>
  <si>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</si>
  <si>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</si>
  <si>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</si>
  <si>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</si>
  <si>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</si>
  <si>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</si>
  <si>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</si>
  <si>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</si>
  <si>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</si>
  <si>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</si>
  <si>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</si>
  <si>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</si>
  <si>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</si>
  <si>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</si>
  <si>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</si>
  <si>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</si>
  <si>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</si>
  <si>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</si>
  <si>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</si>
  <si>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</si>
  <si>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</si>
  <si>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</si>
  <si>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</si>
  <si>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</si>
  <si>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</si>
  <si>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</si>
  <si>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</si>
  <si>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</si>
  <si>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</si>
  <si>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</si>
  <si>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</si>
  <si>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</si>
  <si>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</si>
  <si>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</si>
  <si>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</si>
  <si>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</si>
  <si>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</si>
  <si>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</si>
  <si>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</si>
  <si>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</si>
  <si>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</si>
  <si>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</si>
  <si>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</si>
  <si>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</si>
  <si>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</si>
  <si>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</si>
  <si>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</si>
  <si>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</si>
  <si>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</si>
  <si>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</si>
  <si>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</si>
  <si>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</si>
  <si>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</si>
  <si>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</si>
  <si>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</si>
  <si>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</si>
  <si>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</si>
  <si>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</si>
  <si>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</si>
  <si>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</si>
  <si>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</si>
  <si>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</si>
  <si>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</si>
  <si>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</si>
  <si>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</si>
  <si>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</si>
  <si>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</si>
  <si>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</si>
  <si>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</si>
  <si>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</si>
  <si>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</si>
  <si>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</si>
  <si>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</si>
  <si>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</si>
  <si>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</si>
  <si>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</si>
  <si>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</si>
  <si>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</si>
  <si>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</si>
  <si>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</si>
  <si>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</si>
  <si>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</si>
  <si>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</si>
  <si>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</si>
  <si>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</si>
  <si>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</si>
  <si>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</si>
  <si>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</si>
  <si>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</si>
  <si>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</si>
  <si>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</si>
  <si>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</si>
  <si>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</si>
  <si>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</si>
  <si>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</si>
  <si>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</si>
  <si>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</si>
  <si>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</si>
  <si>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</si>
  <si>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</si>
  <si>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</si>
  <si>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</si>
  <si>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</si>
  <si>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</si>
  <si>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</si>
  <si>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</si>
  <si>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</si>
  <si>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</si>
  <si>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</si>
  <si>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</si>
  <si>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</si>
  <si>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</si>
  <si>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</si>
  <si>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</si>
  <si>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</si>
  <si>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</si>
  <si>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</si>
  <si>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</si>
  <si>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</si>
  <si>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</si>
  <si>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</si>
  <si>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</si>
  <si>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</si>
  <si>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</si>
  <si>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</si>
  <si>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</si>
  <si>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</si>
  <si>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</si>
  <si>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</si>
  <si>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</si>
  <si>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</si>
  <si>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</si>
  <si>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</si>
  <si>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</si>
  <si>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</si>
  <si>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</si>
  <si>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</si>
  <si>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</si>
  <si>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</si>
  <si>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</si>
  <si>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</si>
  <si>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</si>
  <si>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</si>
  <si>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</si>
  <si>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</si>
  <si>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</si>
  <si>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</si>
  <si>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</si>
  <si>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</si>
  <si>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</si>
  <si>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</si>
  <si>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</si>
  <si>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</si>
  <si>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</si>
  <si>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</si>
  <si>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</si>
  <si>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</si>
  <si>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</si>
  <si>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</si>
  <si>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</si>
  <si>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</si>
  <si>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</si>
  <si>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</si>
  <si>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</si>
  <si>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</si>
  <si>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</si>
  <si>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</si>
  <si>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</si>
  <si>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</si>
  <si>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</si>
  <si>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</si>
  <si>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</si>
  <si>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</si>
  <si>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</si>
  <si>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</si>
  <si>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</si>
  <si>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</si>
  <si>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</si>
  <si>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</si>
  <si>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</si>
  <si>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</si>
  <si>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</si>
  <si>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</si>
  <si>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</si>
  <si>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</si>
  <si>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</si>
  <si>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</si>
  <si>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</si>
  <si>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</si>
  <si>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</si>
  <si>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</si>
  <si>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</si>
  <si>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</si>
  <si>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</si>
  <si>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</si>
  <si>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</si>
  <si>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</si>
  <si>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</si>
  <si>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</si>
  <si>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</si>
  <si>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</si>
  <si>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</si>
  <si>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</si>
  <si>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</si>
  <si>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</si>
  <si>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</si>
  <si>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</si>
  <si>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</si>
  <si>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</si>
  <si>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</si>
  <si>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</si>
  <si>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</si>
  <si>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</si>
  <si>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</si>
  <si>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</si>
  <si>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</si>
  <si>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</si>
  <si>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</si>
  <si>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</si>
  <si>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</si>
  <si>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</si>
  <si>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</si>
  <si>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</si>
  <si>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</si>
  <si>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</si>
  <si>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</si>
  <si>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</si>
  <si>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</si>
  <si>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</si>
  <si>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</si>
  <si>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</si>
  <si>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</si>
  <si>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</si>
  <si>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</si>
  <si>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</si>
  <si>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</si>
  <si>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</si>
  <si>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</si>
  <si>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</si>
  <si>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</si>
  <si>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</si>
  <si>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</si>
  <si>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</si>
  <si>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</si>
  <si>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</si>
  <si>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</si>
  <si>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</si>
  <si>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</si>
  <si>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</si>
  <si>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</si>
  <si>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</si>
  <si>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</si>
  <si>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</si>
  <si>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</si>
  <si>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</si>
  <si>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</si>
  <si>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</si>
  <si>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</si>
  <si>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</si>
  <si>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</si>
  <si>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</si>
  <si>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</si>
  <si>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</si>
  <si>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</si>
  <si>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</si>
  <si>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</si>
  <si>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</si>
  <si>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</si>
  <si>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</si>
  <si>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</si>
  <si>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</si>
  <si>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</si>
  <si>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</si>
  <si>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</si>
  <si>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</si>
  <si>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</si>
  <si>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</si>
  <si>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</si>
  <si>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</si>
  <si>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</si>
  <si>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</si>
  <si>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</si>
  <si>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</si>
  <si>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</si>
  <si>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</si>
  <si>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</si>
  <si>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</si>
  <si>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</si>
  <si>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</si>
  <si>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</si>
  <si>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</si>
  <si>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</si>
  <si>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</si>
  <si>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</si>
  <si>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</si>
  <si>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</si>
  <si>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</si>
  <si>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</si>
  <si>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</si>
  <si>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</si>
  <si>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</si>
  <si>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</si>
  <si>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</si>
  <si>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</si>
  <si>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</si>
  <si>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</si>
  <si>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</si>
  <si>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</si>
  <si>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</si>
  <si>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</si>
  <si>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</si>
  <si>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</si>
  <si>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</si>
  <si>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</si>
  <si>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</si>
  <si>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</si>
  <si>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</si>
  <si>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</si>
  <si>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</si>
  <si>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</si>
  <si>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</si>
  <si>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</si>
  <si>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</si>
  <si>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</si>
  <si>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</si>
  <si>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</si>
  <si>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</si>
  <si>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</si>
  <si>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</si>
  <si>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</si>
  <si>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</si>
  <si>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</si>
  <si>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</si>
  <si>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</si>
  <si>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</si>
  <si>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</si>
  <si>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</si>
  <si>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</si>
  <si>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</si>
  <si>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</si>
  <si>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</si>
  <si>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</si>
  <si>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</si>
  <si>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</si>
  <si>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</si>
  <si>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</si>
  <si>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</si>
  <si>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</si>
  <si>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</si>
  <si>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</si>
  <si>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</si>
  <si>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</si>
  <si>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</si>
  <si>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</si>
  <si>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</si>
  <si>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</si>
  <si>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</si>
  <si>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</si>
  <si>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</si>
  <si>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</si>
  <si>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</si>
  <si>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</si>
  <si>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</si>
  <si>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</si>
  <si>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</si>
  <si>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</si>
  <si>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</si>
  <si>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</si>
  <si>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</si>
  <si>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</si>
  <si>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</si>
  <si>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</si>
  <si>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</si>
  <si>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</si>
  <si>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</si>
  <si>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</si>
  <si>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</si>
  <si>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</si>
  <si>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</si>
  <si>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</si>
  <si>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</si>
  <si>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</si>
  <si>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</si>
  <si>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</si>
  <si>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</si>
  <si>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</si>
  <si>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</si>
  <si>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</si>
  <si>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</si>
  <si>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</si>
  <si>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</si>
  <si>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</si>
  <si>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</si>
  <si>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</si>
  <si>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</si>
  <si>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</si>
  <si>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</si>
  <si>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</si>
  <si>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</si>
  <si>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</si>
  <si>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</si>
  <si>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</si>
  <si>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</si>
  <si>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</si>
  <si>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</si>
  <si>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</si>
  <si>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</si>
  <si>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</si>
  <si>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</si>
  <si>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</si>
  <si>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</si>
  <si>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</si>
  <si>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</si>
  <si>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</si>
  <si>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</si>
  <si>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</si>
  <si>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</si>
  <si>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</si>
  <si>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</si>
  <si>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</si>
  <si>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</si>
  <si>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</si>
  <si>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</si>
  <si>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</si>
  <si>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</si>
  <si>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</si>
  <si>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</si>
  <si>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</si>
  <si>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</si>
  <si>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</si>
  <si>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</si>
  <si>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</si>
  <si>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</si>
  <si>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</si>
  <si>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</si>
  <si>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</si>
  <si>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</si>
  <si>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</si>
  <si>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</si>
  <si>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</si>
  <si>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</si>
  <si>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</si>
  <si>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</si>
  <si>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</si>
  <si>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</si>
  <si>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</si>
  <si>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</si>
  <si>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</si>
  <si>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</si>
  <si>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</si>
  <si>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</si>
  <si>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</si>
  <si>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</si>
  <si>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</si>
  <si>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</si>
  <si>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</si>
  <si>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</si>
  <si>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</si>
  <si>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</si>
  <si>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</si>
  <si>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</si>
  <si>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</si>
  <si>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</si>
  <si>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</si>
  <si>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</si>
  <si>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</si>
  <si>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</si>
  <si>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</si>
  <si>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</si>
  <si>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</si>
  <si>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</si>
  <si>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</si>
  <si>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</si>
  <si>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</si>
  <si>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</si>
  <si>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</si>
  <si>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</si>
  <si>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</si>
  <si>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</si>
  <si>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</si>
  <si>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</si>
  <si>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</si>
  <si>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</si>
  <si>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</si>
  <si>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</si>
  <si>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</si>
  <si>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</si>
  <si>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</si>
  <si>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</si>
  <si>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</si>
  <si>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</si>
  <si>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</si>
  <si>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</si>
  <si>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</si>
  <si>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</si>
  <si>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</si>
  <si>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</si>
  <si>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</si>
  <si>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</si>
  <si>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</si>
  <si>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</si>
  <si>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</si>
  <si>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</si>
  <si>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</si>
  <si>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</si>
  <si>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</si>
  <si>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</si>
  <si>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</si>
  <si>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</si>
  <si>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</si>
  <si>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</si>
  <si>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</si>
  <si>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</si>
  <si>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</si>
  <si>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</si>
  <si>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</si>
  <si>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</si>
  <si>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</si>
  <si>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</si>
  <si>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</si>
  <si>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</si>
  <si>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</si>
  <si>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</si>
  <si>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</si>
  <si>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</si>
  <si>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</si>
  <si>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</si>
  <si>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</si>
  <si>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</si>
  <si>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</si>
  <si>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</si>
  <si>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</si>
  <si>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</si>
  <si>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</si>
  <si>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</si>
  <si>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</si>
  <si>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</si>
  <si>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</si>
  <si>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</si>
  <si>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</si>
  <si>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</si>
  <si>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</si>
  <si>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</si>
  <si>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</si>
  <si>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</si>
  <si>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</si>
  <si>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</si>
  <si>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</si>
  <si>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</si>
  <si>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</si>
  <si>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</si>
  <si>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</si>
  <si>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</si>
  <si>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</si>
  <si>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</si>
  <si>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</si>
  <si>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</si>
  <si>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</si>
  <si>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</si>
  <si>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</si>
  <si>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</si>
  <si>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</si>
  <si>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</si>
  <si>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</si>
  <si>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</si>
  <si>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</si>
  <si>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</si>
  <si>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</si>
  <si>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</si>
  <si>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</si>
  <si>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</si>
  <si>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</si>
  <si>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</si>
  <si>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</si>
  <si>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</si>
  <si>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</si>
  <si>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</si>
  <si>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</si>
  <si>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</si>
  <si>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</si>
  <si>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</si>
  <si>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</si>
  <si>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</si>
  <si>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</si>
  <si>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</si>
  <si>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</si>
  <si>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</si>
  <si>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</si>
  <si>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</si>
  <si>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</si>
  <si>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</si>
  <si>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</si>
  <si>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</si>
  <si>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</si>
  <si>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</si>
  <si>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</si>
  <si>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</si>
  <si>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</si>
  <si>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</si>
  <si>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</si>
  <si>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</si>
  <si>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</si>
  <si>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</si>
  <si>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</si>
  <si>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</si>
  <si>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</si>
  <si>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</si>
  <si>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</si>
  <si>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</si>
  <si>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</si>
  <si>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</si>
  <si>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</si>
  <si>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</si>
  <si>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</si>
  <si>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</si>
  <si>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</si>
  <si>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</si>
  <si>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</si>
  <si>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</si>
  <si>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</si>
  <si>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</si>
  <si>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</si>
  <si>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</si>
  <si>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</si>
  <si>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</si>
  <si>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</si>
  <si>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</si>
  <si>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</si>
  <si>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</si>
  <si>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</si>
  <si>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</si>
  <si>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</si>
  <si>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</si>
  <si>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</si>
  <si>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</si>
  <si>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</si>
  <si>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</si>
  <si>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</si>
  <si>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</si>
  <si>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</si>
  <si>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</si>
  <si>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</si>
  <si>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</si>
  <si>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</si>
  <si>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</si>
  <si>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</si>
  <si>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</si>
  <si>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</si>
  <si>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</si>
  <si>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</si>
  <si>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</si>
  <si>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</si>
  <si>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</si>
  <si>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</si>
  <si>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</si>
  <si>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</si>
  <si>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</si>
  <si>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</si>
  <si>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</si>
  <si>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</si>
  <si>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</si>
  <si>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</si>
  <si>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</si>
  <si>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</si>
  <si>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</si>
  <si>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</si>
  <si>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</si>
  <si>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</si>
  <si>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</si>
  <si>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</si>
  <si>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</si>
  <si>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</si>
  <si>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</si>
  <si>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</si>
  <si>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</si>
  <si>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</si>
  <si>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</si>
  <si>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</si>
  <si>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</si>
  <si>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</si>
  <si>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</si>
  <si>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</si>
  <si>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</si>
  <si>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</si>
  <si>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</si>
  <si>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</si>
  <si>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</si>
  <si>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</si>
  <si>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</si>
  <si>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</si>
  <si>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</si>
  <si>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</si>
  <si>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</si>
  <si>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</si>
  <si>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</si>
  <si>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</si>
  <si>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</si>
  <si>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</si>
  <si>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</si>
  <si>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</si>
  <si>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</si>
  <si>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</si>
  <si>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</si>
  <si>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</si>
  <si>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</si>
  <si>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</si>
  <si>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</si>
  <si>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</si>
  <si>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</si>
  <si>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</si>
  <si>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</si>
  <si>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</si>
  <si>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</si>
  <si>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</si>
  <si>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</si>
  <si>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</si>
  <si>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</si>
  <si>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</si>
  <si>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</si>
  <si>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</si>
  <si>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</si>
  <si>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</si>
  <si>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</si>
  <si>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</si>
  <si>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</si>
  <si>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</si>
  <si>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</si>
  <si>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</si>
  <si>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</si>
  <si>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</si>
  <si>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</si>
  <si>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</si>
  <si>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</si>
  <si>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</si>
  <si>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</si>
  <si>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</si>
  <si>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</si>
  <si>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</si>
  <si>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</si>
  <si>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</si>
  <si>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</si>
  <si>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</si>
  <si>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</si>
  <si>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</si>
  <si>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</si>
  <si>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</si>
  <si>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</si>
  <si>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</si>
  <si>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</si>
  <si>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</si>
  <si>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</si>
  <si>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</si>
  <si>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</si>
  <si>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</si>
  <si>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</si>
  <si>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</si>
  <si>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</si>
  <si>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</si>
  <si>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</si>
  <si>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</si>
  <si>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</si>
  <si>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</si>
  <si>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</si>
  <si>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</si>
  <si>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</si>
  <si>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</si>
  <si>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</si>
  <si>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</si>
  <si>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</si>
  <si>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</si>
  <si>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</si>
  <si>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</si>
  <si>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</si>
  <si>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</si>
  <si>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</si>
  <si>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</si>
  <si>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</si>
  <si>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</si>
  <si>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</si>
  <si>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</si>
  <si>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</si>
  <si>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</si>
  <si>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</si>
  <si>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</si>
  <si>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</si>
  <si>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</si>
  <si>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</si>
  <si>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</si>
  <si>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</si>
  <si>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</si>
  <si>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</si>
  <si>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</si>
  <si>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</si>
  <si>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</si>
  <si>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</si>
  <si>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</si>
  <si>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</si>
  <si>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</si>
  <si>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</si>
  <si>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</si>
  <si>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</si>
  <si>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</si>
  <si>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</si>
  <si>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</si>
  <si>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</si>
  <si>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</si>
  <si>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</si>
  <si>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</si>
  <si>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</si>
  <si>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</si>
  <si>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</si>
  <si>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</si>
  <si>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</si>
  <si>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</si>
  <si>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</si>
  <si>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</si>
  <si>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</si>
  <si>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</si>
  <si>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</si>
  <si>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</si>
  <si>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</si>
  <si>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</si>
  <si>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</si>
  <si>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</si>
  <si>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</si>
  <si>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</si>
  <si>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</si>
  <si>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</si>
  <si>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</si>
  <si>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</si>
  <si>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</si>
  <si>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</si>
  <si>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</si>
  <si>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</si>
  <si>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</si>
  <si>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</si>
  <si>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</si>
  <si>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</si>
  <si>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</si>
  <si>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</si>
  <si>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</si>
  <si>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</si>
  <si>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</si>
  <si>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</si>
  <si>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</si>
  <si>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</si>
  <si>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</si>
  <si>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</si>
  <si>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</si>
  <si>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</si>
  <si>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</si>
  <si>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</si>
  <si>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</si>
  <si>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</si>
  <si>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</si>
  <si>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</si>
  <si>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</si>
  <si>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</si>
  <si>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</si>
  <si>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</si>
  <si>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</si>
  <si>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</si>
  <si>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</si>
  <si>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</si>
  <si>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</si>
  <si>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</si>
  <si>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</si>
  <si>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</si>
  <si>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</si>
  <si>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</si>
  <si>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</si>
  <si>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</si>
  <si>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</si>
  <si>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</si>
  <si>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</si>
  <si>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</si>
  <si>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</si>
  <si>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</si>
  <si>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</si>
  <si>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</si>
  <si>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</si>
  <si>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</si>
  <si>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</si>
  <si>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</si>
  <si>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</si>
  <si>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</si>
  <si>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</si>
  <si>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</si>
  <si>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</si>
  <si>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</si>
  <si>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</si>
  <si>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</si>
  <si>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</si>
  <si>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</si>
  <si>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</si>
  <si>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</si>
  <si>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</si>
  <si>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</si>
  <si>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</si>
  <si>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</si>
  <si>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</si>
  <si>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</si>
  <si>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</si>
  <si>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</si>
  <si>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</si>
  <si>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</si>
  <si>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</si>
  <si>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</si>
  <si>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</si>
  <si>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</si>
  <si>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</si>
  <si>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</si>
  <si>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</si>
  <si>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</si>
  <si>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</si>
  <si>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</si>
  <si>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</si>
  <si>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</si>
  <si>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</si>
  <si>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</si>
  <si>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</si>
  <si>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</si>
  <si>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</si>
  <si>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</si>
  <si>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</si>
  <si>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</si>
  <si>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</si>
  <si>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</si>
  <si>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</si>
  <si>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</si>
  <si>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</si>
  <si>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</si>
  <si>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</si>
  <si>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</si>
  <si>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</si>
  <si>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</si>
  <si>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</si>
  <si>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</si>
  <si>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</si>
  <si>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</si>
  <si>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</si>
  <si>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</si>
  <si>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</si>
  <si>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</si>
  <si>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</si>
  <si>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</si>
  <si>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</si>
  <si>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</si>
  <si>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</si>
  <si>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</si>
  <si>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</si>
  <si>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</si>
  <si>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</si>
  <si>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</si>
  <si>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</si>
  <si>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</si>
  <si>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</si>
  <si>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</si>
  <si>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</si>
  <si>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</si>
  <si>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</si>
  <si>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</si>
  <si>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</si>
  <si>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</si>
  <si>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</si>
  <si>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</si>
  <si>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</si>
  <si>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</si>
  <si>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</si>
  <si>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</si>
  <si>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</si>
  <si>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</si>
  <si>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</si>
  <si>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</si>
  <si>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</si>
  <si>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</si>
  <si>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</si>
  <si>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</si>
  <si>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</si>
  <si>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</si>
  <si>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</si>
  <si>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</si>
  <si>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</si>
  <si>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</si>
  <si>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</si>
  <si>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</si>
  <si>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</si>
  <si>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</si>
  <si>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</si>
  <si>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</si>
  <si>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</si>
  <si>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</si>
  <si>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</si>
  <si>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</si>
  <si>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</si>
  <si>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</si>
  <si>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</si>
  <si>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</si>
  <si>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</si>
  <si>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</si>
  <si>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</si>
  <si>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</si>
  <si>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</si>
  <si>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</si>
  <si>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</si>
  <si>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</si>
  <si>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</si>
  <si>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</si>
  <si>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</si>
  <si>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</si>
  <si>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</si>
  <si>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</si>
  <si>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</si>
  <si>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</si>
  <si>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</si>
  <si>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</si>
  <si>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</si>
  <si>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</si>
  <si>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</si>
  <si>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</si>
  <si>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</si>
  <si>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</si>
  <si>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</si>
  <si>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</si>
  <si>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</si>
  <si>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</si>
  <si>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</si>
  <si>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</si>
  <si>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</si>
  <si>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</si>
  <si>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</si>
  <si>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</si>
  <si>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</si>
  <si>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</si>
  <si>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</si>
  <si>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</si>
  <si>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</si>
  <si>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</si>
  <si>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</si>
  <si>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</si>
  <si>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</si>
  <si>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</si>
  <si>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</si>
  <si>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</si>
  <si>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</si>
  <si>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</si>
  <si>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</si>
  <si>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</si>
  <si>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</si>
  <si>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</si>
  <si>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</si>
  <si>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</si>
  <si>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</si>
  <si>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</si>
  <si>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</si>
  <si>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</si>
  <si>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</si>
  <si>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</si>
  <si>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</si>
  <si>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</si>
  <si>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</si>
  <si>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</si>
  <si>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</si>
  <si>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</si>
  <si>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</si>
  <si>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</si>
  <si>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</si>
  <si>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</si>
  <si>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</si>
  <si>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</si>
  <si>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</si>
  <si>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</si>
  <si>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</si>
  <si>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</si>
  <si>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</si>
  <si>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</si>
  <si>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</si>
  <si>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</si>
  <si>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</si>
  <si>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</si>
  <si>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</si>
  <si>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</si>
  <si>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</si>
  <si>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</si>
  <si>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</si>
  <si>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</si>
  <si>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</si>
  <si>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</si>
  <si>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</si>
  <si>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</si>
  <si>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</si>
  <si>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</si>
  <si>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</si>
  <si>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</si>
  <si>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</si>
  <si>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</si>
  <si>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</si>
  <si>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</si>
  <si>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</si>
  <si>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</si>
  <si>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</si>
  <si>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</si>
  <si>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</si>
  <si>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</si>
  <si>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</si>
  <si>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</si>
  <si>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</si>
  <si>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</si>
  <si>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</si>
  <si>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</si>
  <si>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</si>
  <si>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</si>
  <si>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</si>
  <si>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</si>
  <si>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</si>
  <si>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</si>
  <si>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</si>
  <si>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</si>
  <si>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</si>
  <si>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</si>
  <si>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</si>
  <si>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</si>
  <si>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</si>
  <si>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</si>
  <si>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</si>
  <si>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</si>
  <si>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</si>
  <si>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</si>
  <si>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</si>
  <si>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</si>
  <si>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</si>
  <si>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</si>
  <si>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</si>
  <si>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</si>
  <si>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</si>
  <si>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</si>
  <si>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</si>
  <si>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</si>
  <si>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</si>
  <si>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</si>
  <si>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</si>
  <si>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</si>
  <si>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</si>
  <si>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</si>
  <si>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</si>
  <si>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</si>
  <si>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</si>
  <si>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</si>
  <si>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</si>
  <si>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</si>
  <si>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</si>
  <si>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</si>
  <si>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</si>
  <si>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</si>
  <si>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</si>
  <si>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</si>
  <si>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</si>
  <si>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</si>
  <si>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</si>
  <si>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</si>
  <si>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</si>
  <si>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</si>
  <si>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</si>
  <si>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</si>
  <si>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</si>
  <si>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</si>
  <si>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</si>
  <si>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</si>
  <si>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</si>
  <si>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</si>
  <si>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</si>
  <si>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</si>
  <si>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</si>
  <si>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</si>
  <si>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</si>
  <si>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</si>
  <si>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</si>
  <si>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</si>
  <si>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</si>
  <si>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</si>
  <si>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</si>
  <si>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</si>
  <si>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</si>
  <si>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</si>
  <si>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</si>
  <si>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</si>
  <si>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</si>
  <si>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</si>
  <si>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</si>
  <si>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</si>
  <si>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</si>
  <si>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</si>
  <si>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</si>
  <si>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</si>
  <si>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</si>
  <si>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</si>
  <si>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</si>
  <si>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</si>
  <si>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</si>
  <si>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</si>
  <si>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</si>
  <si>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</si>
  <si>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</si>
  <si>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</si>
  <si>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</si>
  <si>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</si>
  <si>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</si>
  <si>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</si>
  <si>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</si>
  <si>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</si>
  <si>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</si>
  <si>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</si>
  <si>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</si>
  <si>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</si>
  <si>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</si>
  <si>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</si>
  <si>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</si>
  <si>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</si>
  <si>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</si>
  <si>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</si>
  <si>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</si>
  <si>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</si>
  <si>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</si>
  <si>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</si>
  <si>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</si>
  <si>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</si>
  <si>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</si>
  <si>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</si>
  <si>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</si>
  <si>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</si>
  <si>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</si>
  <si>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</si>
  <si>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</si>
  <si>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</si>
  <si>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</si>
  <si>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</si>
  <si>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</si>
  <si>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</si>
  <si>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</si>
  <si>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</si>
  <si>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</si>
  <si>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</si>
  <si>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</si>
  <si>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</si>
  <si>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</si>
  <si>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</si>
  <si>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</si>
  <si>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</si>
  <si>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</si>
  <si>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</si>
  <si>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</si>
  <si>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</si>
  <si>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</si>
  <si>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</si>
  <si>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</si>
  <si>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</si>
  <si>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</si>
  <si>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</si>
  <si>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</si>
  <si>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</si>
  <si>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</si>
  <si>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</si>
  <si>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</si>
  <si>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</si>
  <si>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</si>
  <si>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</si>
  <si>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</si>
  <si>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</si>
  <si>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</si>
  <si>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</si>
  <si>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</si>
  <si>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</si>
  <si>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</si>
  <si>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</si>
  <si>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</si>
  <si>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</si>
  <si>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</si>
  <si>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</si>
  <si>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</si>
  <si>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</si>
  <si>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</si>
  <si>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</si>
  <si>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</si>
  <si>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</si>
  <si>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</si>
  <si>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</si>
  <si>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</si>
  <si>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</si>
  <si>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</si>
  <si>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</si>
  <si>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</si>
  <si>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</si>
  <si>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</si>
  <si>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</si>
  <si>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</si>
  <si>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</si>
  <si>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</si>
  <si>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</si>
  <si>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</si>
  <si>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</si>
  <si>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</si>
  <si>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</si>
  <si>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</si>
  <si>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</si>
  <si>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</si>
  <si>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</si>
  <si>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</si>
  <si>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</si>
  <si>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</si>
  <si>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</si>
  <si>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</si>
  <si>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</si>
  <si>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</si>
  <si>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</si>
  <si>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</si>
  <si>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</si>
  <si>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</si>
  <si>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</si>
  <si>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</si>
  <si>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</si>
  <si>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</si>
  <si>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</si>
  <si>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</si>
  <si>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</si>
  <si>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</si>
  <si>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</si>
  <si>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</si>
  <si>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</si>
  <si>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</si>
  <si>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</si>
  <si>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</si>
  <si>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</si>
  <si>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</si>
  <si>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</si>
  <si>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</si>
  <si>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</si>
  <si>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</si>
  <si>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</si>
  <si>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</si>
  <si>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</si>
  <si>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</si>
  <si>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</si>
  <si>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</si>
  <si>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</si>
  <si>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</si>
  <si>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</si>
  <si>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</si>
  <si>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</si>
  <si>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</si>
  <si>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</si>
  <si>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</si>
  <si>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</si>
  <si>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</si>
  <si>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</si>
  <si>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</si>
  <si>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</si>
  <si>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</si>
  <si>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</si>
  <si>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</si>
  <si>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</si>
  <si>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</si>
  <si>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</si>
  <si>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</si>
  <si>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</si>
  <si>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</si>
  <si>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</si>
  <si>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</si>
  <si>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</si>
  <si>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</si>
  <si>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</si>
  <si>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</si>
  <si>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</si>
  <si>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</si>
  <si>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</si>
  <si>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</si>
  <si>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</si>
  <si>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</si>
  <si>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</si>
  <si>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</si>
  <si>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</si>
  <si>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</si>
  <si>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</si>
  <si>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</si>
  <si>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</si>
  <si>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</si>
  <si>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</si>
  <si>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</si>
  <si>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</si>
  <si>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</si>
  <si>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</si>
  <si>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</si>
  <si>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</si>
  <si>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</si>
  <si>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</si>
  <si>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</si>
  <si>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</si>
  <si>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</si>
  <si>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</si>
  <si>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</si>
  <si>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</si>
  <si>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</si>
  <si>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</si>
  <si>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</si>
  <si>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</si>
  <si>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</si>
  <si>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</si>
  <si>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</si>
  <si>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</si>
  <si>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</si>
  <si>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</si>
  <si>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</si>
  <si>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</si>
  <si>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</si>
  <si>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</si>
  <si>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</si>
  <si>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</si>
  <si>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</si>
  <si>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</si>
  <si>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</si>
  <si>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</si>
  <si>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</si>
  <si>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</si>
  <si>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</si>
  <si>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</si>
  <si>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</si>
  <si>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</si>
  <si>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</si>
  <si>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</si>
  <si>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</si>
  <si>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</si>
  <si>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</si>
  <si>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</si>
  <si>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</si>
  <si>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</si>
  <si>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</si>
  <si>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</si>
  <si>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</si>
  <si>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</si>
  <si>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</si>
  <si>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</si>
  <si>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</si>
  <si>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</si>
  <si>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</si>
  <si>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</si>
  <si>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</si>
  <si>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</si>
  <si>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</si>
  <si>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</si>
  <si>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</si>
  <si>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</si>
  <si>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</si>
  <si>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</si>
  <si>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</si>
  <si>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</si>
  <si>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</si>
  <si>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</si>
  <si>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</si>
  <si>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</si>
  <si>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</si>
  <si>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</si>
  <si>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</si>
  <si>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</si>
  <si>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</si>
  <si>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</si>
  <si>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</si>
  <si>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</si>
  <si>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</si>
  <si>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</si>
  <si>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</si>
  <si>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</si>
  <si>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</si>
  <si>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</si>
  <si>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</si>
  <si>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</si>
  <si>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</si>
  <si>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</si>
  <si>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</si>
  <si>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</si>
  <si>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</si>
  <si>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</si>
  <si>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</si>
  <si>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</si>
  <si>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</si>
  <si>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</si>
  <si>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</si>
  <si>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</si>
  <si>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</si>
  <si>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</si>
  <si>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</si>
  <si>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</si>
  <si>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</si>
  <si>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</si>
  <si>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</si>
  <si>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</si>
  <si>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</si>
  <si>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</si>
  <si>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</si>
  <si>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</si>
  <si>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</si>
  <si>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</si>
  <si>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</si>
  <si>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</si>
  <si>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</si>
  <si>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</si>
  <si>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</si>
  <si>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</si>
  <si>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</si>
  <si>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</si>
  <si>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</si>
  <si>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</si>
  <si>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</si>
  <si>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</si>
  <si>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</si>
  <si>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</si>
  <si>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</si>
  <si>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</si>
  <si>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</si>
  <si>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</si>
  <si>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</si>
  <si>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</si>
  <si>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</si>
  <si>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</si>
  <si>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</si>
  <si>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</si>
  <si>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</si>
  <si>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</si>
  <si>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</si>
  <si>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</si>
  <si>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</si>
  <si>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</si>
  <si>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</si>
  <si>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</si>
  <si>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</si>
  <si>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</si>
  <si>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</si>
  <si>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</si>
  <si>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</si>
  <si>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</si>
  <si>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</si>
  <si>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</si>
  <si>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</si>
  <si>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</si>
  <si>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</si>
  <si>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</si>
  <si>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</si>
  <si>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</si>
  <si>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</si>
  <si>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</si>
  <si>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</si>
  <si>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</si>
  <si>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</si>
  <si>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</si>
  <si>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</si>
  <si>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</si>
  <si>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</si>
  <si>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</si>
  <si>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</si>
  <si>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</si>
  <si>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</si>
  <si>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</si>
  <si>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</si>
  <si>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</si>
  <si>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</si>
  <si>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</si>
  <si>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</si>
  <si>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</si>
  <si>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</si>
  <si>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</si>
  <si>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</si>
  <si>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</si>
  <si>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</si>
  <si>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</si>
  <si>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</si>
  <si>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</si>
  <si>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</si>
  <si>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</si>
  <si>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</si>
  <si>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</si>
  <si>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</si>
  <si>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</si>
  <si>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</si>
  <si>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</si>
  <si>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</si>
  <si>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</si>
  <si>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</si>
  <si>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</si>
  <si>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</si>
  <si>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</si>
  <si>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</si>
  <si>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</si>
  <si>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</si>
  <si>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</si>
  <si>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</si>
  <si>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</si>
  <si>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</si>
  <si>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</si>
  <si>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</si>
  <si>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</si>
  <si>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</si>
  <si>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</si>
  <si>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</si>
  <si>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</si>
  <si>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</si>
  <si>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</si>
  <si>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</si>
  <si>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</si>
  <si>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</si>
  <si>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</si>
  <si>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</si>
  <si>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</si>
  <si>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</si>
  <si>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</si>
  <si>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</si>
  <si>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</si>
  <si>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</si>
  <si>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</si>
  <si>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</si>
  <si>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</si>
  <si>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</si>
  <si>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</si>
  <si>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</si>
  <si>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</si>
  <si>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</si>
  <si>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</si>
  <si>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</si>
  <si>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</si>
  <si>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</si>
  <si>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</si>
  <si>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</si>
  <si>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</si>
  <si>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</si>
  <si>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</si>
  <si>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</si>
  <si>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</si>
  <si>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</si>
  <si>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</si>
  <si>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</si>
  <si>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</si>
  <si>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</si>
  <si>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</si>
  <si>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</si>
  <si>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</si>
  <si>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</si>
  <si>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</si>
  <si>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</si>
  <si>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</si>
  <si>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</si>
  <si>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</si>
  <si>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</si>
  <si>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</si>
  <si>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</si>
  <si>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</si>
  <si>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</si>
  <si>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</si>
  <si>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</si>
  <si>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</si>
  <si>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</si>
  <si>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</si>
  <si>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</si>
  <si>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</si>
  <si>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</si>
  <si>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</si>
  <si>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</si>
  <si>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</si>
  <si>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</si>
  <si>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</si>
  <si>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</si>
  <si>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</si>
  <si>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</si>
  <si>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</si>
  <si>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</si>
  <si>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</si>
  <si>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</si>
  <si>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</si>
  <si>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</si>
  <si>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</si>
  <si>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</si>
  <si>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</si>
  <si>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</si>
  <si>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</si>
  <si>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</si>
  <si>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</si>
  <si>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</si>
  <si>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</si>
  <si>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</si>
  <si>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</si>
  <si>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</si>
  <si>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</si>
  <si>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</si>
  <si>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</si>
  <si>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</si>
  <si>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</si>
  <si>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</si>
  <si>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</si>
  <si>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</si>
  <si>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</si>
  <si>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</si>
  <si>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</si>
  <si>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</si>
  <si>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</si>
  <si>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</si>
  <si>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</si>
  <si>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</si>
  <si>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</si>
  <si>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</si>
  <si>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</si>
  <si>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</si>
  <si>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</si>
  <si>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</si>
  <si>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</si>
  <si>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</si>
  <si>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</si>
  <si>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</si>
  <si>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</si>
  <si>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</si>
  <si>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</si>
  <si>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</si>
  <si>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</si>
  <si>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</si>
  <si>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</si>
  <si>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</si>
  <si>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</si>
  <si>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</si>
  <si>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</si>
  <si>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</si>
  <si>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</si>
  <si>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</si>
  <si>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</si>
  <si>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</si>
  <si>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</si>
  <si>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</si>
  <si>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</si>
  <si>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</si>
  <si>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</si>
  <si>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</si>
  <si>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</si>
  <si>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</si>
  <si>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</si>
  <si>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</si>
  <si>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</si>
  <si>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</si>
  <si>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</si>
  <si>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</si>
  <si>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</si>
  <si>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</si>
  <si>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</si>
  <si>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</si>
  <si>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</si>
  <si>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</si>
  <si>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</si>
  <si>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</si>
  <si>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</si>
  <si>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</si>
  <si>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</si>
  <si>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</si>
  <si>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</si>
  <si>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</si>
  <si>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</si>
  <si>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</si>
  <si>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</si>
  <si>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</si>
  <si>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</si>
  <si>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</si>
  <si>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</si>
  <si>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</si>
  <si>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</si>
  <si>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</si>
  <si>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</si>
  <si>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</si>
  <si>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</si>
  <si>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</si>
  <si>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</si>
  <si>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</si>
  <si>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</si>
  <si>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</si>
  <si>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</si>
  <si>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</si>
  <si>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</si>
  <si>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</si>
  <si>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</si>
  <si>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</si>
  <si>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</si>
  <si>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</si>
  <si>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</si>
  <si>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</si>
  <si>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</si>
  <si>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</si>
  <si>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</si>
  <si>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</si>
  <si>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</si>
  <si>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</si>
  <si>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</si>
  <si>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</si>
  <si>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</si>
  <si>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</si>
  <si>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</si>
  <si>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</si>
  <si>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</si>
  <si>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</si>
  <si>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</si>
  <si>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</si>
  <si>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</si>
  <si>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</si>
  <si>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</si>
  <si>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</si>
  <si>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</si>
  <si>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</si>
  <si>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</si>
  <si>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</si>
  <si>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</si>
  <si>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</si>
  <si>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</si>
  <si>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</si>
  <si>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</si>
  <si>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</si>
  <si>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</si>
  <si>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</si>
  <si>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</si>
  <si>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</si>
  <si>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</si>
  <si>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</si>
  <si>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</si>
  <si>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</si>
  <si>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</si>
  <si>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</si>
  <si>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</si>
  <si>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</si>
  <si>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</si>
  <si>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</si>
  <si>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</si>
  <si>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</si>
  <si>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</si>
  <si>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</si>
  <si>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</si>
  <si>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</si>
  <si>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</si>
  <si>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</si>
  <si>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</si>
  <si>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</si>
  <si>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</si>
  <si>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</si>
  <si>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</si>
  <si>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</si>
  <si>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</si>
  <si>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</si>
  <si>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</si>
  <si>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</si>
  <si>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</si>
  <si>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</si>
  <si>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</si>
  <si>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</si>
  <si>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</si>
  <si>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</si>
  <si>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</si>
  <si>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</si>
  <si>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</si>
  <si>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</si>
  <si>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</si>
  <si>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</si>
  <si>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</si>
  <si>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</si>
  <si>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</si>
  <si>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</si>
  <si>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</si>
  <si>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</si>
  <si>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</si>
  <si>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</si>
  <si>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</si>
  <si>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</si>
  <si>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</si>
  <si>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</si>
  <si>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</si>
  <si>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</si>
  <si>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</si>
  <si>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</si>
  <si>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</si>
  <si>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</si>
  <si>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</si>
  <si>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</si>
  <si>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</si>
  <si>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</si>
  <si>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</si>
  <si>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</si>
  <si>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</si>
  <si>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</si>
  <si>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</si>
  <si>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</si>
  <si>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</si>
  <si>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</si>
  <si>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</si>
  <si>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</si>
  <si>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</si>
  <si>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</si>
  <si>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</si>
  <si>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</si>
  <si>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</si>
  <si>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</si>
  <si>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</si>
  <si>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</si>
  <si>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</si>
  <si>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</si>
  <si>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</si>
  <si>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</si>
  <si>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</si>
  <si>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</si>
  <si>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</si>
  <si>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</si>
  <si>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</si>
  <si>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</si>
  <si>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</si>
  <si>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</si>
  <si>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</si>
  <si>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</si>
  <si>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</si>
  <si>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</si>
  <si>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</si>
  <si>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</si>
  <si>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</si>
  <si>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</si>
  <si>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</si>
  <si>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</si>
  <si>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</si>
  <si>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</si>
  <si>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</si>
  <si>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</si>
  <si>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</si>
  <si>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</si>
  <si>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</si>
  <si>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</si>
  <si>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</si>
  <si>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</si>
  <si>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</si>
  <si>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</si>
  <si>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</si>
  <si>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</si>
  <si>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</si>
  <si>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</si>
  <si>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</si>
  <si>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</si>
  <si>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</si>
  <si>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</si>
  <si>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</si>
  <si>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</si>
  <si>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</si>
  <si>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</si>
  <si>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</si>
  <si>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</si>
  <si>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</si>
  <si>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</si>
  <si>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</si>
  <si>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</si>
  <si>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</si>
  <si>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</si>
  <si>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</si>
  <si>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</si>
  <si>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</si>
  <si>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</si>
  <si>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</si>
  <si>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</si>
  <si>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</si>
  <si>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</si>
  <si>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</si>
  <si>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</si>
  <si>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</si>
  <si>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</si>
  <si>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</si>
  <si>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</si>
  <si>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</si>
  <si>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</si>
  <si>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</si>
  <si>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</si>
  <si>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</si>
  <si>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</si>
  <si>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</si>
  <si>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</si>
  <si>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</si>
  <si>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</si>
  <si>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</si>
  <si>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</si>
  <si>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</si>
  <si>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</si>
  <si>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</si>
  <si>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</si>
  <si>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</si>
  <si>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</si>
  <si>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</si>
  <si>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</si>
  <si>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</si>
  <si>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</si>
  <si>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</si>
  <si>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</si>
  <si>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</si>
  <si>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</si>
  <si>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</si>
  <si>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</si>
  <si>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</si>
  <si>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</si>
  <si>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</si>
  <si>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</si>
  <si>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</si>
  <si>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</si>
  <si>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</si>
  <si>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</si>
  <si>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</si>
  <si>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</si>
  <si>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</si>
  <si>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</si>
  <si>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</si>
  <si>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</si>
  <si>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</si>
  <si>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</si>
  <si>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</si>
  <si>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</si>
  <si>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</si>
  <si>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</si>
  <si>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</si>
  <si>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</si>
  <si>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</si>
  <si>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</si>
  <si>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</si>
  <si>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</si>
  <si>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</si>
  <si>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</si>
  <si>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</si>
  <si>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</si>
  <si>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</si>
  <si>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</si>
  <si>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</si>
  <si>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</si>
  <si>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</si>
  <si>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</si>
  <si>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</si>
  <si>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</si>
  <si>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</si>
  <si>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</si>
  <si>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</si>
  <si>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</si>
  <si>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</si>
  <si>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</si>
  <si>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</si>
  <si>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</si>
  <si>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</si>
  <si>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</si>
  <si>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</si>
  <si>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</si>
  <si>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</si>
  <si>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</si>
  <si>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</si>
  <si>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</si>
  <si>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</si>
  <si>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</si>
  <si>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</si>
  <si>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</si>
  <si>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</si>
  <si>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</si>
  <si>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</si>
  <si>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</si>
  <si>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</si>
  <si>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</si>
  <si>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</si>
  <si>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</si>
  <si>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</si>
  <si>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</si>
  <si>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</si>
  <si>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</si>
  <si>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</si>
  <si>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</si>
  <si>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</si>
  <si>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</si>
  <si>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</si>
  <si>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</si>
  <si>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</si>
  <si>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</si>
  <si>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</si>
  <si>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</si>
  <si>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</si>
  <si>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</si>
  <si>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</si>
  <si>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</si>
  <si>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</si>
  <si>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</si>
  <si>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</si>
  <si>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</si>
  <si>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</si>
  <si>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</si>
  <si>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</si>
  <si>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</si>
  <si>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</si>
  <si>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</si>
  <si>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</si>
  <si>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</si>
  <si>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</si>
  <si>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</si>
  <si>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</si>
  <si>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</si>
  <si>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</si>
  <si>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</si>
  <si>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</si>
  <si>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</si>
  <si>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</si>
  <si>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</si>
  <si>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</si>
  <si>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</si>
  <si>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</si>
  <si>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</si>
  <si>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</si>
  <si>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</si>
  <si>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</si>
  <si>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</si>
  <si>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</si>
  <si>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</si>
  <si>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</si>
  <si>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</si>
  <si>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</si>
  <si>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</si>
  <si>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</si>
  <si>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</si>
  <si>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</si>
  <si>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</si>
  <si>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</si>
  <si>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</si>
  <si>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</si>
  <si>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</si>
  <si>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</si>
  <si>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</si>
  <si>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</si>
  <si>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</si>
  <si>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</si>
  <si>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</si>
  <si>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</si>
  <si>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</si>
  <si>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</si>
  <si>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</si>
  <si>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</si>
  <si>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</si>
  <si>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</si>
  <si>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</si>
  <si>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</si>
  <si>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</si>
  <si>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</si>
  <si>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</si>
  <si>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</si>
  <si>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</si>
  <si>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</si>
  <si>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</si>
  <si>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</si>
  <si>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</si>
  <si>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</si>
  <si>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</si>
  <si>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</si>
  <si>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</si>
  <si>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</si>
  <si>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</si>
  <si>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</si>
  <si>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</si>
  <si>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</si>
  <si>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</si>
  <si>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</si>
  <si>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</si>
  <si>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</si>
  <si>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</si>
  <si>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</si>
  <si>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</si>
  <si>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</si>
  <si>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</si>
  <si>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</si>
  <si>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</si>
  <si>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</si>
  <si>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</si>
  <si>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</si>
  <si>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</si>
  <si>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</si>
  <si>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</si>
  <si>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</si>
  <si>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</si>
  <si>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</si>
  <si>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</si>
  <si>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</si>
  <si>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</si>
  <si>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</si>
  <si>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</si>
  <si>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</si>
  <si>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</si>
  <si>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</si>
  <si>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</si>
  <si>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</si>
  <si>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</si>
  <si>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</si>
  <si>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</si>
  <si>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</si>
  <si>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</si>
  <si>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</si>
  <si>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</si>
  <si>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</si>
  <si>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</si>
  <si>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</si>
  <si>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</si>
  <si>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</si>
  <si>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</si>
  <si>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</si>
  <si>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</si>
  <si>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</si>
  <si>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</si>
  <si>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</si>
  <si>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</si>
  <si>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</si>
  <si>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</si>
  <si>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</si>
  <si>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</si>
  <si>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</si>
  <si>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</si>
  <si>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</si>
  <si>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</si>
  <si>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</si>
  <si>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</si>
  <si>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</si>
  <si>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</si>
  <si>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</si>
  <si>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</si>
  <si>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</si>
  <si>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</si>
  <si>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</si>
  <si>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</si>
  <si>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</si>
  <si>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</si>
  <si>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</si>
  <si>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</si>
  <si>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</si>
  <si>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</si>
  <si>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</si>
  <si>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</si>
  <si>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</si>
  <si>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</si>
  <si>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</si>
  <si>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</si>
  <si>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</si>
  <si>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</si>
  <si>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</si>
  <si>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</si>
  <si>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</si>
  <si>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</si>
  <si>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</si>
  <si>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</si>
  <si>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</si>
  <si>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</si>
  <si>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</si>
  <si>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</si>
  <si>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</si>
  <si>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</si>
  <si>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</si>
  <si>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</si>
  <si>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</si>
  <si>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</si>
  <si>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</si>
  <si>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</si>
  <si>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</si>
  <si>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</si>
  <si>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</si>
  <si>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</si>
  <si>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</si>
  <si>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</si>
  <si>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</si>
  <si>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</si>
  <si>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</si>
  <si>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</si>
  <si>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</si>
  <si>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</si>
  <si>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</si>
  <si>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</si>
  <si>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</si>
  <si>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</si>
  <si>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</si>
  <si>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</si>
  <si>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</si>
  <si>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</si>
  <si>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</si>
  <si>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</si>
  <si>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</si>
  <si>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</si>
  <si>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</si>
  <si>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</si>
  <si>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</si>
  <si>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</si>
  <si>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</si>
  <si>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</si>
  <si>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</si>
  <si>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</si>
  <si>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</si>
  <si>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</si>
  <si>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</si>
  <si>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</si>
  <si>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</si>
  <si>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</si>
  <si>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</si>
  <si>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</si>
  <si>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</si>
  <si>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</si>
  <si>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</si>
  <si>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</si>
  <si>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</si>
  <si>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</si>
  <si>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</si>
  <si>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</si>
  <si>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</si>
  <si>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</si>
  <si>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</si>
  <si>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</si>
  <si>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</si>
  <si>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</si>
  <si>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</si>
  <si>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</si>
  <si>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</si>
  <si>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</si>
  <si>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</si>
  <si>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</si>
  <si>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</si>
  <si>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</si>
  <si>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</si>
  <si>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</si>
  <si>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</si>
  <si>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</si>
  <si>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</si>
  <si>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</si>
  <si>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</si>
  <si>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</si>
  <si>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</si>
  <si>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</si>
  <si>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</si>
  <si>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</si>
  <si>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</si>
  <si>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</si>
  <si>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</si>
  <si>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</si>
  <si>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</si>
  <si>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</si>
  <si>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</si>
  <si>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</si>
  <si>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</si>
  <si>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</si>
  <si>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</si>
  <si>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</si>
  <si>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</si>
  <si>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</si>
  <si>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</si>
  <si>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</si>
  <si>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</si>
  <si>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</si>
  <si>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</si>
  <si>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</si>
  <si>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</si>
  <si>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</si>
  <si>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</si>
  <si>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</si>
  <si>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</si>
  <si>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</si>
  <si>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</si>
  <si>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</si>
  <si>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</si>
  <si>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</si>
  <si>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</si>
  <si>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</si>
  <si>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</si>
  <si>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</si>
  <si>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</si>
  <si>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</si>
  <si>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</si>
  <si>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</si>
  <si>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</si>
  <si>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</si>
  <si>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</si>
  <si>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</si>
  <si>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</si>
  <si>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</si>
  <si>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</si>
  <si>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</si>
  <si>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</si>
  <si>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</si>
  <si>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</si>
  <si>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</si>
  <si>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</si>
  <si>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</si>
  <si>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</si>
  <si>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</si>
  <si>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</si>
  <si>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</si>
  <si>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</si>
  <si>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</si>
  <si>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</si>
  <si>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</si>
  <si>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</si>
  <si>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</si>
  <si>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</si>
  <si>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</si>
  <si>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</si>
  <si>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</si>
  <si>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</si>
  <si>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</si>
  <si>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</si>
  <si>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</si>
  <si>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</si>
  <si>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</si>
  <si>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</si>
  <si>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</si>
  <si>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</si>
  <si>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</si>
  <si>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</si>
  <si>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</si>
  <si>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</si>
  <si>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</si>
  <si>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</si>
  <si>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</si>
  <si>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</si>
  <si>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</si>
  <si>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</si>
  <si>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</si>
  <si>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</si>
  <si>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</si>
  <si>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</si>
  <si>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</si>
  <si>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</si>
  <si>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</si>
  <si>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</si>
  <si>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</si>
  <si>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</si>
  <si>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</si>
  <si>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</si>
  <si>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</si>
  <si>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</si>
  <si>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</si>
  <si>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</si>
  <si>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</si>
  <si>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</si>
  <si>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</si>
  <si>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</si>
  <si>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</si>
  <si>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</si>
  <si>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</si>
  <si>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</si>
  <si>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</si>
  <si>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</si>
  <si>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</si>
  <si>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</si>
  <si>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</si>
  <si>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</si>
  <si>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</si>
  <si>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</si>
  <si>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</si>
  <si>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</si>
  <si>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</si>
  <si>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</si>
  <si>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</si>
  <si>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</si>
  <si>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</si>
  <si>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</si>
  <si>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</si>
  <si>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</si>
  <si>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</si>
  <si>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</si>
  <si>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</si>
  <si>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</si>
  <si>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</si>
  <si>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</si>
  <si>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</si>
  <si>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</si>
  <si>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</si>
  <si>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</si>
  <si>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</si>
  <si>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</si>
  <si>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</si>
  <si>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</si>
  <si>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</si>
  <si>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</si>
  <si>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</si>
  <si>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</si>
  <si>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</si>
  <si>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</si>
  <si>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</si>
  <si>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</si>
  <si>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</si>
  <si>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</si>
  <si>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</si>
  <si>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</si>
  <si>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</si>
  <si>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</si>
  <si>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</si>
  <si>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</si>
  <si>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</si>
  <si>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</si>
  <si>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</si>
  <si>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</si>
  <si>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</si>
  <si>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</si>
  <si>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</si>
  <si>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</si>
  <si>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</si>
  <si>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</si>
  <si>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</si>
  <si>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</si>
  <si>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</si>
  <si>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</si>
  <si>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</si>
  <si>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</si>
  <si>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</si>
  <si>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</si>
  <si>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</si>
  <si>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</si>
  <si>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</si>
  <si>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</si>
  <si>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</si>
  <si>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</si>
  <si>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</si>
  <si>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</si>
  <si>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</si>
  <si>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</si>
  <si>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</si>
  <si>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</si>
  <si>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</si>
  <si>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</si>
  <si>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</si>
  <si>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</si>
  <si>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</si>
  <si>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</si>
  <si>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</si>
  <si>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</si>
  <si>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</si>
  <si>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</si>
  <si>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</si>
  <si>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</si>
  <si>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</si>
  <si>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</si>
  <si>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</si>
  <si>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</si>
  <si>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</si>
  <si>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</si>
  <si>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</si>
  <si>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</si>
  <si>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</si>
  <si>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</si>
  <si>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</si>
  <si>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</si>
  <si>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</si>
  <si>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</si>
  <si>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</si>
  <si>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</si>
  <si>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</si>
  <si>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</si>
  <si>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</si>
  <si>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</si>
  <si>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</si>
  <si>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</si>
  <si>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</si>
  <si>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</si>
  <si>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</si>
  <si>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</si>
  <si>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</si>
  <si>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</si>
  <si>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</si>
  <si>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</si>
  <si>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</si>
  <si>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</si>
  <si>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</si>
  <si>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</si>
  <si>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</si>
  <si>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</si>
  <si>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</si>
  <si>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</si>
  <si>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</si>
  <si>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</si>
  <si>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</si>
  <si>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</si>
  <si>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</si>
  <si>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</si>
  <si>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</si>
  <si>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</si>
  <si>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</si>
  <si>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</si>
  <si>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</si>
  <si>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</si>
  <si>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</si>
  <si>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</si>
  <si>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</si>
  <si>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</si>
  <si>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</si>
  <si>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</si>
  <si>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</si>
  <si>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</si>
  <si>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</si>
  <si>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</si>
  <si>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</si>
  <si>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</si>
  <si>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</si>
  <si>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</si>
  <si>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</si>
  <si>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</si>
  <si>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</si>
  <si>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</si>
  <si>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</si>
  <si>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</si>
  <si>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</si>
  <si>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</si>
  <si>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</si>
  <si>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</si>
  <si>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</si>
  <si>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</si>
  <si>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</si>
  <si>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</si>
  <si>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</si>
  <si>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</si>
  <si>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</si>
  <si>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</si>
  <si>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</si>
  <si>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</si>
  <si>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</si>
  <si>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</si>
  <si>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</si>
  <si>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</si>
  <si>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</si>
  <si>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</si>
  <si>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</si>
  <si>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</si>
  <si>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</si>
  <si>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</si>
  <si>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</si>
  <si>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</si>
  <si>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</si>
  <si>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</si>
  <si>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</si>
  <si>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</si>
  <si>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</si>
  <si>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</si>
  <si>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</si>
  <si>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</si>
  <si>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</si>
  <si>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</si>
  <si>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</si>
  <si>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</si>
  <si>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</si>
  <si>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</si>
  <si>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</si>
  <si>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</si>
  <si>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</si>
  <si>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</si>
  <si>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</si>
  <si>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</si>
  <si>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</si>
  <si>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</si>
  <si>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</si>
  <si>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</si>
  <si>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</si>
  <si>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</si>
  <si>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</si>
  <si>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</si>
  <si>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</si>
  <si>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</si>
  <si>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</si>
  <si>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</si>
  <si>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</si>
  <si>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</si>
  <si>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</si>
  <si>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</si>
  <si>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</si>
  <si>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</si>
  <si>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</si>
  <si>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</si>
  <si>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</si>
  <si>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</si>
  <si>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</si>
  <si>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</si>
  <si>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</si>
  <si>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</si>
  <si>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</si>
  <si>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</si>
  <si>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</si>
  <si>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</si>
  <si>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</si>
  <si>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</si>
  <si>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</si>
  <si>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</si>
  <si>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</si>
  <si>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</si>
  <si>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</si>
  <si>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</si>
  <si>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</si>
  <si>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</si>
  <si>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</si>
  <si>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</si>
  <si>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</si>
  <si>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</si>
  <si>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</si>
  <si>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</si>
  <si>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</si>
  <si>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</si>
  <si>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</si>
  <si>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</si>
  <si>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</si>
  <si>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</si>
  <si>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</si>
  <si>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</si>
  <si>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</si>
  <si>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</si>
  <si>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</si>
  <si>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</si>
  <si>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</si>
  <si>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</si>
  <si>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</si>
  <si>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</si>
  <si>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</si>
  <si>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</si>
  <si>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</si>
  <si>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</si>
  <si>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</si>
  <si>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</si>
  <si>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</si>
  <si>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</si>
  <si>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</si>
  <si>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</si>
  <si>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</si>
  <si>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</si>
  <si>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</si>
  <si>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</si>
  <si>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</si>
  <si>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</si>
  <si>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</si>
  <si>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</si>
  <si>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</si>
  <si>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</si>
  <si>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</si>
  <si>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</si>
  <si>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</si>
  <si>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</si>
  <si>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</si>
  <si>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</si>
  <si>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</si>
  <si>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</si>
  <si>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</si>
  <si>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</si>
  <si>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</si>
  <si>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</si>
  <si>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</si>
  <si>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</si>
  <si>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</si>
  <si>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</si>
  <si>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</si>
  <si>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</si>
  <si>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</si>
  <si>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</si>
  <si>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</si>
  <si>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</si>
  <si>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</si>
  <si>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</si>
  <si>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</si>
  <si>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</si>
  <si>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</si>
  <si>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</si>
  <si>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</si>
  <si>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</si>
  <si>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</si>
  <si>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</si>
  <si>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</si>
  <si>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</si>
  <si>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</si>
  <si>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</si>
  <si>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</si>
  <si>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</si>
  <si>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</si>
  <si>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</si>
  <si>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</si>
  <si>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</si>
  <si>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</si>
  <si>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</si>
  <si>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</si>
  <si>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</si>
  <si>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</si>
  <si>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</si>
  <si>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</si>
  <si>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</si>
  <si>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</si>
  <si>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</si>
  <si>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</si>
  <si>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</si>
  <si>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</si>
  <si>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</si>
  <si>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</si>
  <si>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</si>
  <si>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</si>
  <si>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</si>
  <si>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</si>
  <si>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</si>
  <si>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</si>
  <si>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</si>
  <si>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</si>
  <si>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</si>
  <si>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</si>
  <si>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</si>
  <si>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</si>
  <si>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</si>
  <si>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</si>
  <si>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</si>
  <si>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</si>
  <si>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</si>
  <si>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</si>
  <si>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</si>
  <si>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</si>
  <si>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</si>
  <si>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</si>
  <si>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</si>
  <si>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</si>
  <si>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</si>
  <si>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</si>
  <si>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</si>
  <si>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</si>
  <si>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</si>
  <si>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</si>
  <si>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</si>
  <si>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</si>
  <si>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</si>
  <si>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</si>
  <si>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</si>
  <si>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</si>
  <si>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</si>
  <si>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</si>
  <si>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</si>
  <si>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</si>
  <si>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</si>
  <si>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</si>
  <si>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</si>
  <si>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</si>
  <si>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</si>
  <si>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</si>
  <si>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</si>
  <si>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</si>
  <si>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</si>
  <si>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</si>
  <si>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</si>
  <si>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</si>
  <si>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</si>
  <si>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</si>
  <si>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</si>
  <si>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</si>
  <si>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</si>
  <si>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</si>
  <si>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</si>
  <si>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</si>
  <si>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</si>
  <si>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</si>
  <si>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</si>
  <si>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</si>
  <si>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</si>
  <si>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</si>
  <si>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</si>
  <si>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</si>
  <si>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</si>
  <si>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</si>
  <si>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</si>
  <si>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</si>
  <si>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</si>
  <si>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</si>
  <si>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</si>
  <si>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</si>
  <si>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</si>
  <si>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</si>
  <si>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</si>
  <si>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</si>
  <si>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</si>
  <si>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</si>
  <si>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</si>
  <si>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</si>
  <si>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</si>
  <si>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</si>
  <si>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</si>
  <si>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</si>
  <si>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</si>
  <si>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</si>
  <si>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</si>
  <si>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</si>
  <si>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</si>
  <si>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</si>
  <si>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</si>
  <si>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</si>
  <si>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</si>
  <si>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</si>
  <si>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</si>
  <si>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</si>
  <si>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</si>
  <si>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</si>
  <si>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</si>
  <si>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</si>
  <si>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</si>
  <si>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</si>
  <si>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</si>
  <si>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</si>
  <si>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</si>
  <si>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</si>
  <si>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</si>
  <si>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</si>
  <si>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</si>
  <si>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</si>
  <si>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</si>
  <si>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</si>
  <si>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</si>
  <si>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</si>
  <si>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</si>
  <si>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</si>
  <si>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</si>
  <si>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</si>
  <si>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</si>
  <si>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</si>
  <si>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</si>
  <si>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</si>
  <si>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</si>
  <si>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</si>
  <si>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</si>
  <si>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</si>
  <si>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</si>
  <si>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</si>
  <si>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</si>
  <si>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</si>
  <si>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</si>
  <si>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</si>
  <si>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</si>
  <si>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</si>
  <si>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</si>
  <si>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</si>
  <si>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</si>
  <si>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</si>
  <si>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</si>
  <si>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</si>
  <si>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</si>
  <si>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</si>
  <si>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</si>
  <si>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</si>
  <si>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</si>
  <si>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</si>
  <si>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</si>
  <si>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</si>
  <si>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</si>
  <si>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</si>
  <si>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</si>
  <si>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</si>
  <si>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</si>
  <si>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</si>
  <si>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</si>
  <si>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</si>
  <si>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</si>
  <si>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</si>
  <si>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</si>
  <si>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</si>
  <si>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</si>
  <si>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</si>
  <si>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</si>
  <si>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</si>
  <si>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</si>
  <si>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</si>
  <si>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</si>
  <si>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</si>
  <si>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</si>
  <si>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</si>
  <si>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</si>
  <si>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</si>
  <si>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</si>
  <si>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</si>
  <si>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</si>
  <si>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</si>
  <si>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</si>
  <si>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</si>
  <si>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</si>
  <si>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</si>
  <si>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</si>
  <si>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</si>
  <si>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</si>
  <si>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</si>
  <si>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</si>
  <si>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</si>
  <si>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</si>
  <si>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</si>
  <si>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</si>
  <si>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</si>
  <si>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</si>
  <si>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</si>
  <si>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</si>
  <si>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</si>
  <si>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</si>
  <si>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</si>
  <si>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</si>
  <si>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</si>
  <si>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</si>
  <si>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</si>
  <si>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</si>
  <si>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</si>
  <si>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</si>
  <si>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</si>
  <si>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</si>
  <si>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</si>
  <si>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</si>
  <si>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</si>
  <si>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</si>
  <si>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</si>
  <si>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</si>
  <si>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</si>
  <si>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</si>
  <si>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</si>
  <si>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</si>
  <si>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</si>
  <si>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</si>
  <si>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</si>
  <si>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</si>
  <si>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</si>
  <si>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</si>
  <si>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</si>
  <si>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</si>
  <si>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</si>
  <si>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</si>
  <si>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</si>
  <si>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</si>
  <si>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</si>
  <si>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</si>
  <si>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</si>
  <si>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</si>
  <si>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</si>
  <si>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</si>
  <si>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</si>
  <si>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</si>
  <si>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</si>
  <si>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</si>
  <si>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</si>
  <si>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</si>
  <si>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</si>
  <si>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</si>
  <si>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</si>
  <si>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</si>
  <si>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</si>
  <si>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</si>
  <si>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</si>
  <si>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</si>
  <si>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</si>
  <si>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</si>
  <si>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</si>
  <si>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</si>
  <si>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</si>
  <si>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</si>
  <si>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</si>
  <si>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</si>
  <si>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</si>
  <si>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</si>
  <si>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</si>
  <si>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</si>
  <si>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</si>
  <si>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</si>
  <si>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</si>
  <si>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</si>
  <si>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</si>
  <si>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</si>
  <si>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</si>
  <si>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</si>
  <si>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</si>
  <si>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</si>
  <si>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</si>
  <si>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</si>
  <si>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</si>
  <si>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</si>
  <si>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</si>
  <si>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</si>
  <si>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</si>
  <si>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</si>
  <si>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</si>
  <si>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</si>
  <si>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</si>
  <si>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</si>
  <si>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</si>
  <si>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</si>
  <si>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</si>
  <si>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</si>
  <si>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</si>
  <si>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</si>
  <si>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</si>
  <si>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</si>
  <si>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</si>
  <si>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</si>
  <si>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</si>
  <si>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</si>
  <si>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</si>
  <si>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</si>
  <si>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</si>
  <si>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</si>
  <si>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</si>
  <si>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</si>
  <si>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</si>
  <si>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</si>
  <si>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</si>
  <si>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</si>
  <si>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</si>
  <si>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</si>
  <si>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</si>
  <si>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</si>
  <si>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</si>
  <si>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</si>
  <si>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</si>
  <si>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</si>
  <si>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</si>
  <si>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</si>
  <si>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</si>
  <si>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</si>
  <si>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</si>
  <si>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</si>
  <si>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</si>
  <si>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</si>
  <si>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</si>
  <si>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</si>
  <si>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</si>
  <si>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</si>
  <si>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</si>
  <si>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</si>
  <si>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</si>
  <si>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</si>
  <si>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</si>
  <si>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</si>
  <si>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</si>
  <si>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</si>
  <si>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</si>
  <si>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</si>
  <si>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</si>
  <si>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</si>
  <si>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</si>
  <si>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</si>
  <si>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</si>
  <si>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</si>
  <si>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</si>
  <si>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</si>
  <si>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</si>
  <si>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</si>
  <si>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</si>
  <si>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</si>
  <si>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</si>
  <si>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</si>
  <si>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</si>
  <si>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</si>
  <si>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</si>
  <si>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</si>
  <si>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</si>
  <si>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</si>
  <si>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</si>
  <si>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</si>
  <si>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</si>
  <si>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</si>
  <si>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</si>
  <si>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</si>
  <si>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</si>
  <si>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</si>
  <si>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</si>
  <si>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</si>
  <si>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</si>
  <si>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</si>
  <si>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</si>
  <si>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</si>
  <si>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</si>
  <si>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</si>
  <si>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</si>
  <si>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</si>
  <si>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</si>
  <si>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</si>
  <si>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</si>
  <si>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</si>
  <si>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</si>
  <si>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</si>
  <si>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</si>
  <si>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</si>
  <si>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</si>
  <si>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</si>
  <si>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</si>
  <si>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</si>
  <si>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</si>
  <si>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</si>
  <si>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</si>
  <si>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</si>
  <si>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</si>
  <si>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</si>
  <si>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</si>
  <si>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</si>
  <si>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</si>
  <si>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</si>
  <si>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</si>
  <si>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</si>
  <si>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</si>
  <si>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</si>
  <si>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</si>
  <si>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</si>
  <si>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</si>
  <si>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</si>
  <si>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</si>
  <si>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</si>
  <si>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</si>
  <si>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</si>
  <si>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</si>
  <si>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</si>
  <si>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</si>
  <si>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</si>
  <si>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</si>
  <si>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</si>
  <si>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</si>
  <si>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</si>
  <si>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</si>
  <si>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</si>
  <si>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</si>
  <si>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</si>
  <si>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</si>
  <si>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</si>
  <si>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</si>
  <si>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</si>
  <si>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</si>
  <si>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</si>
  <si>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</si>
  <si>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</si>
  <si>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</si>
  <si>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</si>
  <si>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</si>
  <si>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</si>
  <si>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</si>
  <si>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</si>
  <si>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</si>
  <si>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</si>
  <si>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</si>
  <si>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</si>
  <si>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</si>
  <si>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</si>
  <si>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</si>
  <si>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</si>
  <si>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</si>
  <si>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</si>
  <si>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</si>
  <si>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</si>
  <si>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</si>
  <si>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</si>
  <si>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</si>
  <si>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</si>
  <si>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</si>
  <si>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</si>
  <si>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</si>
  <si>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</si>
  <si>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</si>
  <si>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</si>
  <si>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</si>
  <si>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</si>
  <si>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</si>
  <si>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</si>
  <si>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</si>
  <si>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</si>
  <si>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</si>
  <si>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</si>
  <si>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</si>
  <si>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</si>
  <si>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</si>
  <si>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</si>
  <si>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</si>
  <si>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</si>
  <si>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</si>
  <si>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</si>
  <si>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</si>
  <si>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</si>
  <si>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</si>
  <si>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</si>
  <si>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</si>
  <si>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</si>
  <si>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</si>
  <si>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</si>
  <si>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</si>
  <si>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</si>
  <si>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</si>
  <si>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</si>
  <si>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</si>
  <si>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</si>
  <si>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</si>
  <si>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</si>
  <si>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</si>
  <si>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</si>
  <si>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</si>
  <si>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</si>
  <si>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</si>
  <si>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</si>
  <si>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</si>
  <si>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</si>
  <si>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</si>
  <si>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</si>
  <si>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</si>
  <si>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</si>
  <si>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</si>
  <si>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</si>
  <si>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</si>
  <si>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</si>
  <si>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</si>
  <si>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</si>
  <si>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</si>
  <si>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</si>
  <si>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</si>
  <si>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</si>
  <si>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</si>
  <si>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</si>
  <si>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</si>
  <si>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</si>
  <si>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</si>
  <si>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</si>
  <si>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</si>
  <si>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</si>
  <si>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</si>
  <si>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</si>
  <si>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</si>
  <si>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</si>
  <si>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</si>
  <si>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</si>
  <si>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</si>
  <si>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</si>
  <si>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</si>
  <si>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</si>
  <si>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</si>
  <si>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</si>
  <si>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</si>
  <si>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</si>
  <si>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</si>
  <si>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</si>
  <si>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</si>
  <si>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</si>
  <si>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</si>
  <si>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</si>
  <si>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</si>
  <si>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</si>
  <si>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</si>
  <si>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</si>
  <si>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</si>
  <si>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</si>
  <si>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</si>
  <si>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</si>
  <si>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</si>
  <si>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</si>
  <si>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</si>
  <si>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</si>
  <si>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</si>
  <si>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</si>
  <si>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</si>
  <si>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</si>
  <si>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</si>
  <si>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</si>
  <si>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</si>
  <si>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</si>
  <si>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</si>
  <si>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</si>
  <si>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</si>
  <si>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</si>
  <si>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</si>
  <si>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</si>
  <si>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</si>
  <si>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</si>
  <si>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</si>
  <si>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</si>
  <si>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</si>
  <si>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</si>
  <si>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</si>
  <si>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</si>
  <si>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</si>
  <si>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</si>
  <si>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</si>
  <si>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</si>
  <si>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</si>
  <si>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</si>
  <si>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</si>
  <si>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</si>
  <si>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</si>
  <si>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</si>
  <si>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</si>
  <si>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</si>
  <si>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</si>
  <si>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</si>
  <si>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</si>
  <si>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</si>
  <si>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</si>
  <si>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</si>
  <si>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</si>
  <si>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</si>
  <si>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</si>
  <si>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</si>
  <si>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</si>
  <si>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</si>
  <si>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</si>
  <si>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</si>
  <si>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</si>
  <si>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</si>
  <si>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</si>
  <si>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</si>
  <si>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</si>
  <si>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</si>
  <si>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</si>
  <si>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</si>
  <si>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</si>
  <si>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</si>
  <si>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</si>
  <si>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</si>
  <si>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</si>
  <si>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</si>
  <si>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</si>
  <si>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</si>
  <si>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</si>
  <si>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</si>
  <si>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</si>
  <si>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</si>
  <si>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</si>
  <si>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</si>
  <si>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</si>
  <si>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</si>
  <si>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</si>
  <si>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</si>
  <si>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</si>
  <si>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</si>
  <si>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</si>
  <si>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</si>
  <si>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</si>
  <si>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</si>
  <si>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</si>
  <si>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</si>
  <si>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</si>
  <si>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</si>
  <si>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</si>
  <si>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</si>
  <si>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</si>
  <si>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</si>
  <si>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</si>
  <si>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</si>
  <si>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</si>
  <si>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</si>
  <si>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</si>
  <si>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</si>
  <si>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</si>
  <si>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</si>
  <si>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</si>
  <si>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</si>
  <si>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</si>
  <si>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</si>
  <si>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</si>
  <si>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</si>
  <si>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</si>
  <si>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</si>
  <si>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</si>
  <si>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</si>
  <si>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</si>
  <si>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</si>
  <si>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</si>
  <si>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</si>
  <si>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</si>
  <si>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</si>
  <si>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</si>
  <si>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</si>
  <si>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</si>
  <si>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</si>
  <si>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</si>
  <si>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</si>
  <si>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</si>
  <si>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</si>
  <si>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</si>
  <si>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</si>
  <si>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</si>
  <si>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</si>
  <si>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</si>
  <si>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</si>
  <si>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</si>
  <si>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</si>
  <si>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</si>
  <si>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</si>
  <si>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</si>
  <si>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</si>
  <si>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</si>
  <si>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</si>
  <si>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</si>
  <si>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</si>
  <si>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</si>
  <si>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</si>
  <si>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</si>
  <si>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</si>
  <si>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</si>
  <si>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</si>
  <si>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</si>
  <si>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</si>
  <si>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</si>
  <si>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</si>
  <si>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</si>
  <si>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</si>
  <si>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</si>
  <si>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</si>
  <si>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</si>
  <si>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</si>
  <si>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</si>
  <si>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</si>
  <si>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</si>
  <si>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</si>
  <si>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</si>
  <si>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</si>
  <si>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</si>
  <si>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</si>
  <si>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</si>
  <si>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</si>
  <si>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</si>
  <si>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</si>
  <si>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</si>
  <si>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</si>
  <si>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</si>
  <si>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</si>
  <si>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</si>
  <si>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</si>
  <si>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</si>
  <si>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</si>
  <si>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</si>
  <si>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</si>
  <si>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</si>
  <si>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</si>
  <si>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</si>
  <si>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</si>
  <si>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</si>
  <si>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</si>
  <si>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</si>
  <si>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</si>
  <si>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</si>
  <si>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</si>
  <si>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</si>
  <si>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</si>
  <si>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</si>
  <si>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</si>
  <si>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</si>
  <si>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</si>
  <si>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</si>
  <si>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</si>
  <si>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</si>
  <si>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</si>
  <si>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</si>
  <si>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</si>
  <si>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</si>
  <si>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</si>
  <si>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</si>
  <si>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</si>
  <si>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</si>
  <si>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</si>
  <si>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</si>
  <si>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</si>
  <si>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</si>
  <si>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</si>
  <si>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</si>
  <si>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</si>
  <si>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</si>
  <si>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</si>
  <si>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</si>
  <si>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</si>
  <si>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</si>
  <si>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</si>
  <si>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</si>
  <si>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</si>
  <si>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</si>
  <si>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</si>
  <si>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</si>
  <si>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</si>
  <si>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</si>
  <si>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</si>
  <si>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</si>
  <si>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</si>
  <si>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</si>
  <si>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</si>
  <si>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</si>
  <si>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</si>
  <si>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</si>
  <si>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</si>
  <si>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</si>
  <si>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</si>
  <si>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</si>
  <si>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</si>
  <si>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</si>
  <si>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</si>
  <si>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</si>
  <si>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</si>
  <si>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</si>
  <si>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</si>
  <si>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</si>
  <si>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</si>
  <si>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</si>
  <si>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</si>
  <si>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</si>
  <si>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</si>
  <si>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</si>
  <si>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</si>
  <si>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</si>
  <si>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</si>
  <si>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</si>
  <si>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</si>
  <si>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</si>
  <si>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</si>
  <si>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</si>
  <si>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</si>
  <si>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</si>
  <si>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</si>
  <si>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</si>
  <si>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</si>
  <si>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</si>
  <si>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</si>
  <si>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</si>
  <si>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</si>
  <si>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</si>
  <si>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</si>
  <si>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</si>
  <si>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</si>
  <si>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</si>
  <si>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</si>
  <si>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</si>
  <si>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</si>
  <si>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</si>
  <si>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</si>
  <si>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</si>
  <si>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</si>
  <si>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</si>
  <si>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</si>
  <si>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</si>
  <si>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</si>
  <si>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</si>
  <si>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</si>
  <si>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</si>
  <si>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</si>
  <si>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</si>
  <si>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</si>
  <si>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</si>
  <si>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</si>
  <si>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</si>
  <si>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</si>
  <si>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</si>
  <si>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</si>
  <si>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</si>
  <si>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</si>
  <si>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</si>
  <si>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</si>
  <si>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</si>
  <si>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</si>
  <si>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</si>
  <si>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</si>
  <si>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</si>
  <si>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</si>
  <si>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</si>
  <si>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</si>
  <si>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</si>
  <si>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</si>
  <si>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</si>
  <si>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</si>
  <si>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</si>
  <si>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</si>
  <si>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</si>
  <si>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</si>
  <si>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</si>
  <si>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</si>
  <si>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</si>
  <si>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</si>
  <si>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</si>
  <si>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</si>
  <si>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</si>
  <si>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</si>
  <si>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</si>
  <si>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</si>
  <si>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</si>
  <si>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</si>
  <si>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</si>
  <si>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</si>
  <si>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</si>
  <si>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</si>
  <si>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</si>
  <si>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</si>
  <si>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</si>
  <si>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</si>
  <si>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</si>
  <si>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</si>
  <si>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</si>
  <si>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</si>
  <si>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</si>
  <si>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</si>
  <si>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</si>
  <si>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</si>
  <si>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</si>
  <si>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</si>
  <si>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</si>
  <si>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</si>
  <si>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</si>
  <si>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</si>
  <si>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</si>
  <si>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</si>
  <si>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</si>
  <si>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</si>
  <si>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</si>
  <si>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</si>
  <si>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</si>
  <si>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</si>
  <si>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</si>
  <si>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</si>
  <si>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</si>
  <si>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</si>
  <si>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</si>
  <si>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</si>
  <si>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</si>
  <si>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</si>
  <si>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</si>
  <si>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</si>
  <si>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</si>
  <si>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</si>
  <si>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</si>
  <si>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</si>
  <si>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</si>
  <si>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</si>
  <si>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</si>
  <si>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</si>
  <si>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</si>
  <si>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</si>
  <si>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</si>
  <si>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</si>
  <si>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</si>
  <si>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</si>
  <si>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</si>
  <si>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</si>
  <si>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</si>
  <si>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</si>
  <si>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</si>
  <si>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</si>
  <si>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</si>
  <si>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</si>
  <si>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</si>
  <si>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</si>
  <si>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</si>
  <si>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</si>
  <si>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</si>
  <si>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</si>
  <si>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</si>
  <si>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</si>
  <si>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</si>
  <si>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</si>
  <si>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</si>
  <si>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</si>
  <si>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</si>
  <si>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</si>
  <si>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</si>
  <si>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</si>
  <si>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</si>
  <si>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</si>
  <si>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</si>
  <si>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</si>
  <si>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</si>
  <si>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</si>
  <si>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</si>
  <si>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</si>
  <si>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</si>
  <si>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</si>
  <si>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</si>
  <si>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</si>
  <si>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</si>
  <si>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</si>
  <si>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</si>
  <si>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</si>
  <si>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</si>
  <si>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</si>
  <si>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</si>
  <si>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</si>
  <si>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</si>
  <si>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</si>
  <si>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</si>
  <si>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</si>
  <si>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</si>
  <si>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</si>
  <si>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</si>
  <si>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</si>
  <si>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</si>
  <si>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</si>
  <si>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</si>
  <si>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</si>
  <si>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</si>
  <si>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</si>
  <si>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</si>
  <si>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</si>
  <si>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</si>
  <si>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</si>
  <si>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</si>
  <si>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</si>
  <si>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</si>
  <si>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</si>
  <si>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</si>
  <si>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</si>
  <si>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</si>
  <si>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</si>
  <si>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</si>
  <si>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</si>
  <si>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</si>
  <si>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</si>
  <si>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</si>
  <si>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</si>
  <si>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</si>
  <si>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</si>
  <si>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</si>
  <si>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</si>
  <si>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</si>
  <si>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</si>
  <si>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</si>
  <si>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</si>
  <si>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</si>
  <si>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</si>
  <si>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</si>
  <si>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</si>
  <si>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</si>
  <si>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</si>
  <si>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</si>
  <si>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</si>
  <si>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</si>
  <si>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</si>
  <si>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</si>
  <si>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</si>
  <si>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</si>
  <si>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</si>
  <si>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</si>
  <si>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</si>
  <si>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</si>
  <si>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</si>
  <si>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</si>
  <si>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</si>
  <si>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</si>
  <si>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</si>
  <si>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</si>
  <si>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</si>
  <si>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</si>
  <si>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</si>
  <si>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</si>
  <si>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</si>
  <si>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</si>
  <si>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</si>
  <si>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</si>
  <si>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</si>
  <si>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</si>
  <si>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</si>
  <si>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</si>
  <si>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</si>
  <si>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</si>
  <si>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</si>
  <si>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</si>
  <si>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</si>
  <si>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</si>
  <si>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</si>
  <si>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</si>
  <si>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</si>
  <si>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</si>
  <si>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</si>
  <si>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</si>
  <si>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</si>
  <si>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</si>
  <si>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</si>
  <si>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</si>
  <si>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</si>
  <si>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</si>
  <si>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</si>
  <si>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</si>
  <si>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</si>
  <si>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</si>
  <si>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</si>
  <si>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</si>
  <si>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</si>
  <si>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</si>
  <si>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</si>
  <si>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</si>
  <si>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</si>
  <si>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</si>
  <si>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</si>
  <si>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</si>
  <si>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</si>
  <si>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</si>
  <si>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</si>
  <si>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</si>
  <si>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</si>
  <si>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</si>
  <si>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</si>
  <si>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</si>
  <si>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</si>
  <si>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</si>
  <si>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</si>
  <si>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</si>
  <si>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</si>
  <si>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</si>
  <si>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</si>
  <si>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</si>
  <si>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</si>
  <si>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</si>
  <si>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</si>
  <si>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</si>
  <si>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</si>
  <si>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</si>
  <si>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</si>
  <si>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</si>
  <si>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</si>
  <si>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</si>
  <si>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</si>
  <si>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</si>
  <si>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</si>
  <si>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</si>
  <si>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</si>
  <si>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</si>
  <si>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</si>
  <si>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</si>
  <si>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</si>
  <si>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</si>
  <si>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</si>
  <si>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</si>
  <si>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</si>
  <si>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</si>
  <si>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</si>
  <si>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</si>
  <si>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</si>
  <si>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</si>
  <si>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</si>
  <si>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</si>
  <si>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</si>
  <si>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</si>
  <si>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</si>
  <si>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</si>
  <si>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</si>
  <si>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</si>
  <si>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</si>
  <si>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</si>
  <si>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</si>
  <si>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</si>
  <si>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</si>
  <si>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</si>
  <si>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</si>
  <si>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</si>
  <si>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</si>
  <si>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</si>
  <si>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</si>
  <si>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</si>
  <si>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</si>
  <si>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</si>
  <si>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</si>
  <si>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</si>
  <si>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</si>
  <si>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</si>
  <si>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</si>
  <si>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</si>
  <si>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</si>
  <si>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</si>
  <si>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</si>
  <si>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</si>
  <si>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</si>
  <si>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</si>
  <si>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</si>
  <si>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</si>
  <si>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</si>
  <si>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</si>
  <si>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</si>
  <si>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</si>
  <si>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</si>
  <si>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</si>
  <si>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</si>
  <si>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</si>
  <si>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</si>
  <si>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</si>
  <si>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</si>
  <si>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</si>
  <si>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</si>
  <si>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</si>
  <si>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</si>
  <si>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</si>
  <si>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</si>
  <si>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</si>
  <si>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</si>
  <si>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</si>
  <si>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</si>
  <si>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</si>
  <si>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</si>
  <si>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</si>
  <si>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</si>
  <si>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</si>
  <si>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</si>
  <si>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</si>
  <si>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</si>
  <si>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</si>
  <si>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</si>
  <si>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</si>
  <si>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</si>
  <si>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</si>
  <si>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</si>
  <si>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</si>
  <si>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</si>
  <si>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</si>
  <si>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</si>
  <si>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</si>
  <si>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</si>
  <si>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</si>
  <si>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</si>
  <si>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</si>
  <si>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</si>
  <si>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</si>
  <si>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</si>
  <si>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</si>
  <si>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</si>
  <si>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</si>
  <si>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</si>
  <si>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</si>
  <si>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</si>
  <si>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</si>
  <si>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</si>
  <si>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</si>
  <si>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</si>
  <si>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</si>
  <si>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</si>
  <si>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</si>
  <si>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</si>
  <si>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</si>
  <si>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</si>
  <si>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</si>
  <si>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</si>
  <si>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</si>
  <si>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</si>
  <si>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</si>
  <si>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</si>
  <si>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</si>
  <si>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</si>
  <si>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</si>
  <si>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</si>
  <si>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</si>
  <si>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</si>
  <si>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</si>
  <si>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</si>
  <si>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</si>
  <si>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</si>
  <si>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</si>
  <si>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</si>
  <si>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</si>
  <si>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</si>
  <si>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</si>
  <si>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</si>
  <si>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</si>
  <si>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</si>
  <si>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</si>
  <si>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</si>
  <si>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</si>
  <si>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</si>
  <si>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</si>
  <si>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</si>
  <si>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</si>
  <si>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</si>
  <si>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</si>
  <si>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</si>
  <si>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</si>
  <si>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</si>
  <si>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</si>
  <si>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</si>
  <si>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</si>
  <si>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</si>
  <si>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</si>
  <si>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</si>
  <si>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</si>
  <si>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</si>
  <si>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</si>
  <si>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</si>
  <si>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</si>
  <si>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</si>
  <si>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</si>
  <si>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</si>
  <si>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</si>
  <si>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</si>
  <si>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</si>
  <si>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</si>
  <si>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</si>
  <si>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</si>
  <si>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</si>
  <si>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</si>
  <si>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</si>
  <si>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</si>
  <si>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</si>
  <si>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</si>
  <si>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</si>
  <si>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</si>
  <si>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</si>
  <si>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</si>
  <si>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</si>
  <si>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</si>
  <si>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</si>
  <si>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</si>
  <si>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</si>
  <si>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</si>
  <si>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</si>
  <si>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</si>
  <si>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</si>
  <si>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</si>
  <si>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</si>
  <si>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</si>
  <si>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</si>
  <si>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</si>
  <si>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</si>
  <si>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</si>
  <si>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</si>
  <si>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</si>
  <si>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</si>
  <si>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</si>
  <si>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</si>
  <si>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</si>
  <si>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</si>
  <si>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</si>
  <si>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</si>
  <si>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</si>
  <si>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</si>
  <si>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</si>
  <si>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</si>
  <si>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</si>
  <si>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</si>
  <si>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</si>
  <si>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</si>
  <si>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</si>
  <si>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</si>
  <si>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</si>
  <si>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</si>
  <si>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</si>
  <si>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</si>
  <si>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</si>
  <si>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</si>
  <si>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</si>
  <si>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</si>
  <si>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</si>
  <si>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</si>
  <si>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</si>
  <si>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</si>
  <si>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</si>
  <si>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</si>
  <si>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</si>
  <si>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</si>
  <si>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</si>
  <si>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</si>
  <si>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</si>
  <si>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</si>
  <si>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</si>
  <si>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</si>
  <si>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</si>
  <si>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</si>
  <si>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</si>
  <si>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</si>
  <si>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</si>
  <si>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</si>
  <si>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</si>
  <si>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</si>
  <si>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</si>
  <si>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</si>
  <si>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</si>
  <si>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</si>
  <si>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</si>
  <si>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</si>
  <si>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</si>
  <si>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</si>
  <si>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</si>
  <si>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</si>
  <si>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</si>
  <si>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</si>
  <si>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</si>
  <si>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</si>
  <si>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</si>
  <si>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</si>
  <si>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</si>
  <si>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</si>
  <si>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</si>
  <si>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</si>
  <si>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</si>
  <si>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</si>
  <si>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</si>
  <si>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</si>
  <si>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</si>
  <si>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</si>
  <si>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</si>
  <si>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</si>
  <si>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</si>
  <si>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</si>
  <si>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</si>
  <si>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</si>
  <si>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</si>
  <si>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</si>
  <si>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</si>
  <si>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</si>
  <si>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</si>
  <si>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</si>
  <si>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</si>
  <si>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</si>
  <si>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</si>
  <si>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</si>
  <si>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</si>
  <si>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</si>
  <si>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</si>
  <si>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</si>
  <si>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</si>
  <si>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</si>
  <si>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</si>
  <si>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</si>
  <si>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</si>
  <si>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</si>
  <si>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</si>
  <si>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</si>
  <si>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</si>
  <si>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</si>
  <si>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</si>
  <si>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</si>
  <si>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</si>
  <si>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</si>
  <si>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</si>
  <si>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</si>
  <si>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</si>
  <si>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</si>
  <si>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</si>
  <si>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</si>
  <si>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</si>
  <si>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</si>
  <si>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</si>
  <si>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</si>
  <si>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</si>
  <si>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</si>
  <si>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</si>
  <si>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</si>
  <si>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</si>
  <si>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</si>
  <si>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</si>
  <si>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</si>
  <si>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</si>
  <si>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</si>
  <si>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</si>
  <si>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</si>
  <si>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</si>
  <si>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</si>
  <si>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</si>
  <si>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</si>
  <si>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</si>
  <si>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</si>
  <si>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</si>
  <si>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</si>
  <si>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</si>
  <si>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</si>
  <si>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</si>
  <si>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</si>
  <si>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</si>
  <si>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</si>
  <si>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</si>
  <si>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</si>
  <si>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</si>
  <si>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</si>
  <si>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</si>
  <si>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</si>
  <si>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</si>
  <si>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</si>
  <si>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</si>
  <si>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</si>
  <si>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</si>
  <si>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</si>
  <si>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</si>
  <si>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</si>
  <si>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</si>
  <si>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</si>
  <si>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</si>
  <si>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</si>
  <si>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</si>
  <si>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</si>
  <si>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</si>
  <si>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</si>
  <si>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</si>
  <si>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</si>
  <si>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</si>
  <si>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</si>
  <si>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</si>
  <si>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</si>
  <si>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</si>
  <si>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</si>
  <si>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</si>
  <si>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</si>
  <si>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</si>
  <si>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</si>
  <si>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</si>
  <si>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</si>
  <si>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</si>
  <si>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</si>
  <si>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</si>
  <si>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</si>
  <si>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</si>
  <si>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</si>
  <si>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</si>
  <si>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</si>
  <si>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</si>
  <si>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</si>
  <si>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</si>
  <si>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</si>
  <si>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</si>
  <si>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</si>
  <si>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</si>
  <si>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</si>
  <si>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</si>
  <si>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</si>
  <si>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</si>
  <si>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</si>
  <si>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</si>
  <si>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</si>
  <si>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</si>
  <si>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</si>
  <si>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</si>
  <si>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</si>
  <si>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</si>
  <si>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</si>
  <si>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</si>
  <si>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</si>
  <si>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</si>
  <si>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</si>
  <si>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</si>
  <si>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</si>
  <si>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</si>
  <si>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</si>
  <si>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</si>
  <si>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</si>
  <si>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</si>
  <si>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</si>
  <si>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</si>
  <si>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</si>
  <si>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</si>
  <si>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</si>
  <si>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</si>
  <si>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</si>
  <si>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</si>
  <si>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</si>
  <si>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</si>
  <si>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</si>
  <si>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</si>
  <si>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</si>
  <si>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</si>
  <si>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</si>
  <si>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</si>
  <si>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</si>
  <si>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</si>
  <si>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</si>
  <si>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</si>
  <si>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</si>
  <si>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</si>
  <si>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</si>
  <si>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</si>
  <si>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</si>
  <si>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</si>
  <si>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</si>
  <si>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</si>
  <si>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</si>
  <si>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</si>
  <si>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</si>
  <si>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</si>
  <si>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</si>
  <si>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</si>
  <si>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</si>
  <si>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</si>
  <si>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</si>
  <si>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</si>
  <si>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</si>
  <si>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</si>
  <si>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</si>
  <si>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</si>
  <si>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</si>
  <si>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</si>
  <si>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</si>
  <si>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</si>
  <si>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</si>
  <si>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</si>
  <si>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</si>
  <si>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</si>
  <si>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</si>
  <si>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</si>
  <si>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</si>
  <si>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</si>
  <si>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</si>
  <si>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</si>
  <si>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</si>
  <si>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</si>
  <si>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</si>
  <si>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</si>
  <si>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</si>
  <si>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</si>
  <si>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</si>
  <si>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</si>
  <si>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</si>
  <si>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</si>
  <si>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</si>
  <si>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</si>
  <si>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</si>
  <si>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</si>
  <si>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</si>
  <si>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</si>
  <si>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</si>
  <si>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</si>
  <si>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</si>
  <si>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</si>
  <si>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</si>
  <si>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</si>
  <si>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</si>
  <si>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</si>
  <si>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</si>
  <si>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</si>
  <si>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</si>
  <si>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</si>
  <si>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</si>
  <si>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</si>
  <si>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</si>
  <si>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</si>
  <si>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</si>
  <si>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</si>
  <si>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</si>
  <si>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</si>
  <si>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</si>
  <si>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</si>
  <si>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</si>
  <si>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</si>
  <si>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</si>
  <si>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</si>
  <si>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</si>
  <si>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</si>
  <si>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</si>
  <si>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</si>
  <si>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</si>
  <si>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</si>
  <si>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</si>
  <si>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</si>
  <si>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</si>
  <si>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</si>
  <si>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</si>
  <si>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</si>
  <si>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</si>
  <si>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</si>
  <si>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</si>
  <si>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</si>
  <si>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</si>
  <si>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</si>
  <si>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</si>
  <si>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</si>
  <si>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</si>
  <si>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</si>
  <si>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</si>
  <si>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</si>
  <si>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</si>
  <si>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</si>
  <si>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</si>
  <si>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</si>
  <si>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</si>
  <si>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</si>
  <si>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</si>
  <si>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</si>
  <si>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</si>
  <si>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</si>
  <si>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</si>
  <si>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</si>
  <si>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</si>
  <si>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</si>
  <si>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</si>
  <si>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</si>
  <si>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</si>
  <si>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</si>
  <si>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</si>
  <si>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</si>
  <si>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</si>
  <si>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</si>
  <si>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</si>
  <si>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</si>
  <si>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</si>
  <si>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</si>
  <si>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</si>
  <si>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</si>
  <si>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</si>
  <si>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</si>
  <si>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</si>
  <si>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</si>
  <si>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</si>
  <si>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</si>
  <si>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</si>
  <si>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</si>
  <si>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</si>
  <si>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</si>
  <si>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</si>
  <si>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</si>
  <si>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</si>
  <si>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</si>
  <si>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</si>
  <si>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</si>
  <si>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</si>
  <si>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</si>
  <si>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</si>
  <si>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</si>
  <si>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</si>
  <si>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</si>
  <si>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</si>
  <si>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</si>
  <si>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</si>
  <si>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</si>
  <si>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</si>
  <si>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</si>
  <si>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</si>
  <si>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</si>
  <si>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</si>
  <si>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</si>
  <si>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</si>
  <si>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</si>
  <si>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</si>
  <si>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</si>
  <si>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</si>
  <si>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</si>
  <si>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</si>
  <si>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</si>
  <si>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</si>
  <si>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</si>
  <si>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</si>
  <si>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</si>
  <si>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</si>
  <si>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</si>
  <si>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</si>
  <si>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</si>
  <si>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</si>
  <si>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</si>
  <si>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</si>
  <si>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</si>
  <si>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</si>
  <si>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</si>
  <si>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</si>
  <si>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</si>
  <si>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</si>
  <si>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</si>
  <si>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</si>
  <si>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</si>
  <si>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</si>
  <si>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</si>
  <si>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</si>
  <si>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</si>
  <si>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</si>
  <si>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</si>
  <si>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</si>
  <si>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</si>
  <si>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</si>
  <si>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</si>
  <si>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</si>
  <si>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</si>
  <si>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</si>
  <si>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</si>
  <si>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</si>
  <si>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</si>
  <si>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</si>
  <si>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</si>
  <si>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</si>
  <si>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</si>
  <si>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</si>
  <si>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</si>
  <si>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</si>
  <si>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</si>
  <si>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</si>
  <si>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</si>
  <si>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</si>
  <si>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</si>
  <si>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</si>
  <si>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</si>
  <si>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</si>
  <si>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</si>
  <si>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</si>
  <si>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</si>
  <si>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</si>
  <si>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</si>
  <si>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</si>
  <si>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</si>
  <si>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</si>
  <si>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</si>
  <si>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</si>
  <si>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</si>
  <si>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</si>
  <si>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</si>
  <si>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</si>
  <si>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</si>
  <si>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</si>
  <si>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</si>
  <si>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</si>
  <si>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</si>
  <si>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</si>
  <si>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</si>
  <si>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</si>
  <si>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</si>
  <si>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</si>
  <si>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</si>
  <si>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</si>
  <si>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</si>
  <si>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</si>
  <si>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</si>
  <si>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</si>
  <si>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</si>
  <si>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</si>
  <si>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</si>
  <si>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</si>
  <si>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</si>
  <si>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</si>
  <si>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</si>
  <si>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</si>
  <si>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</si>
  <si>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</si>
  <si>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</si>
  <si>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</si>
  <si>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</si>
  <si>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</si>
  <si>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</si>
  <si>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</si>
  <si>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</si>
  <si>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</si>
  <si>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</si>
  <si>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</si>
  <si>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</si>
  <si>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</si>
  <si>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</si>
  <si>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</si>
  <si>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</si>
  <si>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</si>
  <si>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</si>
  <si>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</si>
  <si>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</si>
  <si>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</si>
  <si>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</si>
  <si>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</si>
  <si>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</si>
  <si>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</si>
  <si>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</si>
  <si>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</si>
  <si>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</si>
  <si>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</si>
  <si>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</si>
  <si>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</si>
  <si>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</si>
  <si>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</si>
  <si>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</si>
  <si>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</si>
  <si>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</si>
  <si>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</si>
  <si>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</si>
  <si>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</si>
  <si>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</si>
  <si>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</si>
  <si>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</si>
  <si>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</si>
  <si>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</si>
  <si>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</si>
  <si>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</si>
  <si>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</si>
  <si>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</si>
  <si>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</si>
  <si>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</si>
  <si>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</si>
  <si>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</si>
  <si>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</si>
  <si>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</si>
  <si>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</si>
  <si>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</si>
  <si>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</si>
  <si>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</si>
  <si>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</si>
  <si>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</si>
  <si>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</si>
  <si>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</si>
  <si>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</si>
  <si>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</si>
  <si>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</si>
  <si>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</si>
  <si>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</si>
  <si>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</si>
  <si>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</si>
  <si>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</si>
  <si>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</si>
  <si>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</si>
  <si>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</si>
  <si>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</si>
  <si>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</si>
  <si>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</si>
  <si>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</si>
  <si>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</si>
  <si>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</si>
  <si>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</si>
  <si>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</si>
  <si>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</si>
  <si>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</si>
  <si>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</si>
  <si>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</si>
  <si>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</si>
  <si>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</si>
  <si>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</si>
  <si>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</si>
  <si>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</si>
  <si>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</si>
  <si>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</si>
  <si>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</si>
  <si>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</si>
  <si>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</si>
  <si>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</si>
  <si>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</si>
  <si>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</si>
  <si>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</si>
  <si>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</si>
  <si>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</si>
  <si>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</si>
  <si>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</si>
  <si>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</si>
  <si>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</si>
  <si>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</si>
  <si>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</si>
  <si>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</si>
  <si>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</si>
  <si>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</si>
  <si>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</si>
  <si>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</si>
  <si>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</si>
  <si>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</si>
  <si>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</si>
  <si>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</si>
  <si>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</si>
  <si>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</si>
  <si>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</si>
  <si>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</si>
  <si>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</si>
  <si>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</si>
  <si>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</si>
  <si>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</si>
  <si>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</si>
  <si>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</si>
  <si>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</si>
  <si>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</si>
  <si>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</si>
  <si>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</si>
  <si>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</si>
  <si>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</si>
  <si>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</si>
  <si>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</si>
  <si>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</si>
  <si>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</si>
  <si>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</si>
  <si>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</si>
  <si>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</si>
  <si>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</si>
  <si>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</si>
  <si>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</si>
  <si>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</si>
  <si>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</si>
  <si>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</si>
  <si>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</si>
  <si>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</si>
  <si>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</si>
  <si>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</si>
  <si>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</si>
  <si>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</si>
  <si>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</si>
  <si>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</si>
  <si>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</si>
  <si>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</si>
  <si>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</si>
  <si>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</si>
  <si>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</si>
  <si>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</si>
  <si>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</si>
  <si>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</si>
  <si>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</si>
  <si>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</si>
  <si>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</si>
  <si>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</si>
  <si>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</si>
  <si>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</si>
  <si>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</si>
  <si>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</si>
  <si>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</si>
  <si>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</si>
  <si>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</si>
  <si>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</si>
  <si>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</si>
  <si>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</si>
  <si>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</si>
  <si>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</si>
  <si>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</si>
  <si>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</si>
  <si>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</si>
  <si>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</si>
  <si>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</si>
  <si>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</si>
  <si>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</si>
  <si>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</si>
  <si>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</si>
  <si>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</si>
  <si>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</si>
  <si>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</si>
  <si>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</si>
  <si>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</si>
  <si>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</si>
  <si>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</si>
  <si>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</si>
  <si>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</si>
  <si>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</si>
  <si>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</si>
  <si>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</si>
  <si>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</si>
  <si>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</si>
  <si>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</si>
  <si>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</si>
  <si>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</si>
  <si>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</si>
  <si>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</si>
  <si>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</si>
  <si>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</si>
  <si>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</si>
  <si>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</si>
  <si>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</si>
  <si>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</si>
  <si>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</si>
  <si>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</si>
  <si>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</si>
  <si>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</si>
  <si>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</si>
  <si>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</si>
  <si>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</si>
  <si>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</si>
  <si>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</si>
  <si>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</si>
  <si>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</si>
  <si>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</si>
  <si>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</si>
  <si>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</si>
  <si>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</si>
  <si>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</si>
  <si>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</si>
  <si>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</si>
  <si>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</si>
  <si>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</si>
  <si>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</si>
  <si>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</si>
  <si>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</si>
  <si>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</si>
  <si>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</si>
  <si>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</si>
  <si>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</si>
  <si>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</si>
  <si>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</si>
  <si>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</si>
  <si>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</si>
  <si>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</si>
  <si>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</si>
  <si>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</si>
  <si>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</si>
  <si>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</si>
  <si>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</si>
  <si>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</si>
  <si>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</si>
  <si>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</si>
  <si>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</si>
  <si>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</si>
  <si>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</si>
  <si>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</si>
  <si>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</si>
  <si>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</si>
  <si>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</si>
  <si>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</si>
  <si>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</si>
  <si>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</si>
  <si>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</si>
  <si>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</si>
  <si>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</si>
  <si>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</si>
  <si>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</si>
  <si>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</si>
  <si>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</si>
  <si>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</si>
  <si>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</si>
  <si>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</si>
  <si>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</si>
  <si>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</si>
  <si>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</si>
  <si>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</si>
  <si>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</si>
  <si>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</si>
  <si>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</si>
  <si>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</si>
  <si>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</si>
  <si>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</si>
  <si>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</si>
  <si>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</si>
  <si>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</si>
  <si>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</si>
  <si>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</si>
  <si>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</si>
  <si>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</si>
  <si>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</si>
  <si>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</si>
  <si>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</si>
  <si>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</si>
  <si>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</si>
  <si>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</si>
  <si>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</si>
  <si>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</si>
  <si>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</si>
  <si>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</si>
  <si>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</si>
  <si>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</si>
  <si>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</si>
  <si>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</si>
  <si>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</si>
  <si>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</si>
  <si>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</si>
  <si>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</si>
  <si>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</si>
  <si>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</si>
  <si>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</si>
  <si>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</si>
  <si>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</si>
  <si>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</si>
  <si>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</si>
  <si>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</si>
  <si>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</si>
  <si>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</si>
  <si>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</si>
  <si>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</si>
  <si>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</si>
  <si>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</si>
  <si>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</si>
  <si>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</si>
  <si>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</si>
  <si>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</si>
  <si>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</si>
  <si>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</si>
  <si>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</si>
  <si>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</si>
  <si>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</si>
  <si>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</si>
  <si>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</si>
  <si>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</si>
  <si>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</si>
  <si>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</si>
  <si>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</si>
  <si>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</si>
  <si>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</si>
  <si>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</si>
  <si>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</si>
  <si>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</si>
  <si>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</si>
  <si>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</si>
  <si>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</si>
  <si>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</si>
  <si>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</si>
  <si>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</si>
  <si>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</si>
  <si>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</si>
  <si>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</si>
  <si>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</si>
  <si>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</si>
  <si>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</si>
  <si>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</si>
  <si>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</si>
  <si>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</si>
  <si>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</si>
  <si>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</si>
  <si>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</si>
  <si>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</si>
  <si>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</si>
  <si>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</si>
  <si>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</si>
  <si>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</si>
  <si>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</si>
  <si>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</si>
  <si>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</si>
  <si>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</si>
  <si>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</si>
  <si>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</si>
  <si>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</si>
  <si>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</si>
  <si>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</si>
  <si>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</si>
  <si>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</si>
  <si>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</si>
  <si>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</si>
  <si>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</si>
  <si>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</si>
  <si>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</si>
  <si>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</si>
  <si>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</si>
  <si>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</si>
  <si>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</si>
  <si>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</si>
  <si>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</si>
  <si>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</si>
  <si>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</si>
  <si>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</si>
  <si>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</si>
  <si>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</si>
  <si>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</si>
  <si>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</si>
  <si>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</si>
  <si>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</si>
  <si>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</si>
  <si>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</si>
  <si>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</si>
  <si>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</si>
  <si>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</si>
  <si>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</si>
  <si>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</si>
  <si>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</si>
  <si>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</si>
  <si>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</si>
  <si>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</si>
  <si>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</si>
  <si>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</si>
  <si>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</si>
  <si>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</si>
  <si>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</si>
  <si>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</si>
  <si>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</si>
  <si>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</si>
  <si>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</si>
  <si>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</si>
  <si>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</si>
  <si>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</si>
  <si>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</si>
  <si>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</si>
  <si>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</si>
  <si>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</si>
  <si>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</si>
  <si>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</si>
  <si>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</si>
  <si>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</si>
  <si>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</si>
  <si>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</si>
  <si>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</si>
  <si>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</si>
  <si>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</si>
  <si>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</si>
  <si>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</si>
  <si>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</si>
  <si>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</si>
  <si>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</si>
  <si>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</si>
  <si>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</si>
  <si>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</si>
  <si>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</si>
  <si>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</si>
  <si>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</si>
  <si>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</si>
  <si>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</si>
  <si>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</si>
  <si>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</si>
  <si>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</si>
  <si>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</si>
  <si>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</si>
  <si>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</si>
  <si>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</si>
  <si>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</si>
  <si>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</si>
  <si>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</si>
  <si>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</si>
  <si>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</si>
  <si>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</si>
  <si>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</si>
  <si>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</si>
  <si>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</si>
  <si>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</si>
  <si>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</si>
  <si>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</si>
  <si>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</si>
  <si>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</si>
  <si>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</si>
  <si>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</si>
  <si>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</si>
  <si>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</si>
  <si>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</si>
  <si>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</si>
  <si>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</si>
  <si>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</si>
  <si>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</si>
  <si>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</si>
  <si>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</si>
  <si>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</si>
  <si>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</si>
  <si>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</si>
  <si>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</si>
  <si>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</si>
  <si>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</si>
  <si>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</si>
  <si>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</si>
  <si>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</si>
  <si>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</si>
  <si>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</si>
  <si>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</si>
  <si>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</si>
  <si>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</si>
  <si>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</si>
  <si>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</si>
  <si>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</si>
  <si>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</si>
  <si>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</si>
  <si>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</si>
  <si>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</si>
  <si>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</si>
  <si>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</si>
  <si>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</si>
  <si>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</si>
  <si>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</si>
  <si>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</si>
  <si>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</si>
  <si>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</si>
  <si>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</si>
  <si>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</si>
  <si>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</si>
  <si>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</si>
  <si>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</si>
  <si>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</si>
  <si>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</si>
  <si>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</si>
  <si>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</si>
  <si>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</si>
  <si>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</si>
  <si>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</si>
  <si>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</si>
  <si>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</si>
  <si>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</si>
  <si>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</si>
  <si>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</si>
  <si>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</si>
  <si>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</si>
  <si>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</si>
  <si>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</si>
  <si>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</si>
  <si>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</si>
  <si>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</si>
  <si>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</si>
  <si>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</si>
  <si>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</si>
  <si>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</si>
  <si>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</si>
  <si>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</si>
  <si>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</si>
  <si>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</si>
  <si>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</si>
  <si>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</si>
  <si>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</si>
  <si>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</si>
  <si>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</si>
  <si>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</si>
  <si>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</si>
  <si>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</si>
  <si>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</si>
  <si>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</si>
  <si>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</si>
  <si>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</si>
  <si>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</si>
  <si>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</si>
  <si>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</si>
  <si>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</si>
  <si>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</si>
  <si>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</si>
  <si>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</si>
  <si>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</si>
  <si>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</si>
  <si>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</si>
  <si>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</si>
  <si>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</si>
  <si>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</si>
  <si>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</si>
  <si>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</si>
  <si>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</si>
  <si>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</si>
  <si>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</si>
  <si>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</si>
  <si>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</si>
  <si>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</si>
  <si>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</si>
  <si>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</si>
  <si>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</si>
  <si>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</si>
  <si>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</si>
  <si>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</si>
  <si>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</si>
  <si>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</si>
  <si>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</si>
  <si>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</si>
  <si>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</si>
  <si>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</si>
  <si>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</si>
  <si>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</si>
  <si>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</si>
  <si>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</si>
  <si>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</si>
  <si>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</si>
  <si>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</si>
  <si>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</si>
  <si>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</si>
  <si>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</si>
  <si>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</si>
  <si>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</si>
  <si>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</si>
  <si>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</si>
  <si>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</si>
  <si>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</si>
  <si>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</si>
  <si>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</si>
  <si>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</si>
  <si>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</si>
  <si>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</si>
  <si>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</si>
  <si>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</si>
  <si>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</si>
  <si>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</si>
  <si>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</si>
  <si>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</si>
  <si>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</si>
  <si>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</si>
  <si>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</si>
  <si>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</si>
  <si>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</si>
  <si>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</si>
  <si>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</si>
  <si>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</si>
  <si>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</si>
  <si>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</si>
  <si>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</si>
  <si>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</si>
  <si>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</si>
  <si>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</si>
  <si>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</si>
  <si>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</si>
  <si>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</si>
  <si>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</si>
  <si>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</si>
  <si>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</si>
  <si>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</si>
  <si>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</si>
  <si>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</si>
  <si>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</si>
  <si>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</si>
  <si>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</si>
  <si>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</si>
  <si>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</si>
  <si>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</si>
  <si>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</si>
  <si>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</si>
  <si>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</si>
  <si>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</si>
  <si>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</si>
  <si>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</si>
  <si>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</si>
  <si>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</si>
  <si>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</si>
  <si>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</si>
  <si>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</si>
  <si>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</si>
  <si>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</si>
  <si>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</si>
  <si>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</si>
  <si>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</si>
  <si>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</si>
  <si>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</si>
  <si>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</si>
  <si>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</si>
  <si>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</si>
  <si>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</si>
  <si>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</si>
  <si>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</si>
  <si>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</si>
  <si>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</si>
  <si>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</si>
  <si>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</si>
  <si>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</si>
  <si>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</si>
  <si>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</si>
  <si>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</si>
  <si>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</si>
  <si>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</si>
  <si>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</si>
  <si>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</si>
  <si>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</si>
  <si>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</si>
  <si>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</si>
  <si>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</si>
  <si>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</si>
  <si>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</si>
  <si>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</si>
  <si>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</si>
  <si>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</si>
  <si>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</si>
  <si>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</si>
  <si>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</si>
  <si>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</si>
  <si>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</si>
  <si>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</si>
  <si>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</si>
  <si>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</si>
  <si>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</si>
  <si>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</si>
  <si>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</si>
  <si>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</si>
  <si>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</si>
  <si>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</si>
  <si>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</si>
  <si>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</si>
  <si>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</si>
  <si>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</si>
  <si>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</si>
  <si>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</si>
  <si>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</si>
  <si>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</si>
  <si>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</si>
  <si>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</si>
  <si>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</si>
  <si>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</si>
  <si>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</si>
  <si>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</si>
  <si>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</si>
  <si>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</si>
  <si>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</si>
  <si>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</si>
  <si>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</si>
  <si>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</si>
  <si>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</si>
  <si>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</si>
  <si>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</si>
  <si>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</si>
  <si>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</si>
  <si>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</si>
  <si>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</si>
  <si>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</si>
  <si>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</si>
  <si>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</si>
  <si>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</si>
  <si>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</si>
  <si>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</si>
  <si>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</si>
  <si>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</si>
  <si>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</si>
  <si>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</si>
  <si>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</si>
  <si>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</si>
  <si>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</si>
  <si>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</si>
  <si>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</si>
  <si>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</si>
  <si>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</si>
  <si>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</si>
  <si>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</si>
  <si>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</si>
  <si>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</si>
  <si>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</si>
  <si>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</si>
  <si>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</si>
  <si>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</si>
  <si>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</si>
  <si>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</si>
  <si>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</si>
  <si>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</si>
  <si>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</si>
  <si>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</si>
  <si>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</si>
  <si>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</si>
  <si>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</si>
  <si>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</si>
  <si>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</si>
  <si>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</si>
  <si>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</si>
  <si>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</si>
  <si>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</si>
  <si>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</si>
  <si>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</si>
  <si>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</si>
  <si>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</si>
  <si>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</si>
  <si>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</si>
  <si>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</si>
  <si>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</si>
  <si>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</si>
  <si>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</si>
  <si>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</si>
  <si>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</si>
  <si>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</si>
  <si>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</si>
  <si>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</si>
  <si>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</si>
  <si>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</si>
  <si>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</si>
  <si>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</si>
  <si>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</si>
  <si>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</si>
  <si>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</si>
  <si>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</si>
  <si>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</si>
  <si>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</si>
  <si>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</si>
  <si>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</si>
  <si>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</si>
  <si>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</si>
  <si>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</si>
  <si>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</si>
  <si>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</si>
  <si>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</si>
  <si>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</si>
  <si>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</si>
  <si>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</si>
  <si>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</si>
  <si>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</si>
  <si>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</si>
  <si>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</si>
  <si>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</si>
  <si>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</si>
  <si>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</si>
  <si>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</si>
  <si>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</si>
  <si>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</si>
  <si>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</si>
  <si>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</si>
  <si>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</si>
  <si>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</si>
  <si>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</si>
  <si>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</si>
  <si>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</si>
  <si>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</si>
  <si>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</si>
  <si>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</si>
  <si>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</si>
  <si>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</si>
  <si>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</si>
  <si>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</si>
  <si>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</si>
  <si>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</si>
  <si>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</si>
  <si>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</si>
  <si>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</si>
  <si>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</si>
  <si>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</si>
  <si>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</si>
  <si>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</si>
  <si>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</si>
  <si>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</si>
  <si>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</si>
  <si>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</si>
  <si>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</si>
  <si>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</si>
  <si>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</si>
  <si>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</si>
  <si>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</si>
  <si>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</si>
  <si>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</si>
  <si>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</si>
  <si>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</si>
  <si>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</si>
  <si>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</si>
  <si>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</si>
  <si>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</si>
  <si>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</si>
  <si>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</si>
  <si>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</si>
  <si>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</si>
  <si>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</si>
  <si>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</si>
  <si>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</si>
  <si>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</si>
  <si>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</si>
  <si>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</si>
  <si>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</si>
  <si>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</si>
  <si>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</si>
  <si>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</si>
  <si>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</si>
  <si>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</si>
  <si>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</si>
  <si>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</si>
  <si>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</si>
  <si>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</si>
  <si>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</si>
  <si>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</si>
  <si>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</si>
  <si>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</si>
  <si>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</si>
  <si>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</si>
  <si>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</si>
  <si>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</si>
  <si>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</si>
  <si>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</si>
  <si>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</si>
  <si>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</si>
  <si>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</si>
  <si>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</si>
  <si>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</si>
  <si>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</si>
  <si>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</si>
  <si>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</si>
  <si>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</si>
  <si>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</si>
  <si>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</si>
  <si>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</si>
  <si>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</si>
  <si>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</si>
  <si>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</si>
  <si>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</si>
  <si>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</si>
  <si>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</si>
  <si>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</si>
  <si>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</si>
  <si>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</si>
  <si>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</si>
  <si>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</si>
  <si>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</si>
  <si>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</si>
  <si>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</si>
  <si>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</si>
  <si>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</si>
  <si>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</si>
  <si>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</si>
  <si>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</si>
  <si>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</si>
  <si>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</si>
  <si>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</si>
  <si>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</si>
  <si>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</si>
  <si>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</si>
  <si>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</si>
  <si>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</si>
  <si>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</si>
  <si>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</si>
  <si>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</si>
  <si>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</si>
  <si>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</si>
  <si>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</si>
  <si>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</si>
  <si>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</si>
  <si>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</si>
  <si>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</si>
  <si>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</si>
  <si>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</si>
  <si>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</si>
  <si>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</si>
  <si>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</si>
  <si>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</si>
  <si>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</si>
  <si>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</si>
  <si>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</si>
  <si>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</si>
  <si>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</si>
  <si>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</si>
  <si>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</si>
  <si>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</si>
  <si>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</si>
  <si>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</si>
  <si>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</si>
  <si>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</si>
  <si>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</si>
  <si>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</si>
  <si>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</si>
  <si>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</si>
  <si>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</si>
  <si>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</si>
  <si>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</si>
  <si>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</si>
  <si>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</si>
  <si>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</si>
  <si>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</si>
  <si>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</si>
  <si>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</si>
  <si>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</si>
  <si>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</si>
  <si>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</si>
  <si>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</si>
  <si>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</si>
  <si>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</si>
  <si>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</si>
  <si>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</si>
  <si>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</si>
  <si>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</si>
  <si>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</si>
  <si>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</si>
  <si>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</si>
  <si>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</si>
  <si>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</si>
  <si>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</si>
  <si>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</si>
  <si>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</si>
  <si>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</si>
  <si>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</si>
  <si>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</si>
  <si>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</si>
  <si>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</si>
  <si>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</si>
  <si>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</si>
  <si>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</si>
  <si>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</si>
  <si>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</si>
  <si>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</si>
  <si>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</si>
  <si>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</si>
  <si>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</si>
  <si>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</si>
  <si>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</si>
  <si>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</si>
  <si>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</si>
  <si>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</si>
  <si>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</si>
  <si>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</si>
  <si>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</si>
  <si>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</si>
  <si>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</si>
  <si>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</si>
  <si>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</si>
  <si>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</si>
  <si>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</si>
  <si>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</si>
  <si>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</si>
  <si>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</si>
  <si>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</si>
  <si>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</si>
  <si>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</si>
  <si>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</si>
  <si>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</si>
  <si>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</si>
  <si>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</si>
  <si>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</si>
  <si>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</si>
  <si>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</si>
  <si>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</si>
  <si>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</si>
  <si>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</si>
  <si>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</si>
  <si>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</si>
  <si>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</si>
  <si>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</si>
  <si>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</si>
  <si>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</si>
  <si>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</si>
  <si>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</si>
  <si>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</si>
  <si>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</si>
  <si>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</si>
  <si>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</si>
  <si>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</si>
  <si>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</si>
  <si>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</si>
  <si>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</si>
  <si>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</si>
  <si>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</si>
  <si>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</si>
  <si>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</si>
  <si>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</si>
  <si>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</si>
  <si>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</si>
  <si>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</si>
  <si>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</si>
  <si>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</si>
  <si>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</si>
  <si>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</si>
  <si>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</si>
  <si>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</si>
  <si>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</si>
  <si>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</si>
  <si>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</si>
  <si>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</si>
  <si>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</si>
  <si>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</si>
  <si>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</si>
  <si>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</si>
  <si>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</si>
  <si>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</si>
  <si>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</si>
  <si>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</si>
  <si>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</si>
  <si>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</si>
  <si>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</si>
  <si>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</si>
  <si>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</si>
  <si>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</si>
  <si>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</si>
  <si>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</si>
  <si>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</si>
  <si>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</si>
  <si>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</si>
  <si>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</si>
  <si>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</si>
  <si>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</si>
  <si>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</si>
  <si>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</si>
  <si>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</si>
  <si>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</si>
  <si>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</si>
  <si>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</si>
  <si>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</si>
  <si>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</si>
  <si>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</si>
  <si>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</si>
  <si>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</si>
  <si>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</si>
  <si>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</si>
  <si>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</si>
  <si>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</si>
  <si>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</si>
  <si>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</si>
  <si>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</si>
  <si>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</si>
  <si>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</si>
  <si>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</si>
  <si>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</si>
  <si>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</si>
  <si>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</si>
  <si>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</si>
  <si>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</si>
  <si>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</si>
  <si>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</si>
  <si>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</si>
  <si>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</si>
  <si>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</si>
  <si>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</si>
  <si>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</si>
  <si>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</si>
  <si>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</si>
  <si>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</si>
  <si>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</si>
  <si>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</si>
  <si>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</si>
  <si>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</si>
  <si>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</si>
  <si>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</si>
  <si>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</si>
  <si>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</si>
  <si>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</si>
  <si>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</si>
  <si>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</si>
  <si>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</si>
  <si>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</si>
  <si>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</si>
  <si>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</si>
  <si>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</si>
  <si>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</si>
  <si>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</si>
  <si>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</si>
  <si>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</si>
  <si>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</si>
  <si>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</si>
  <si>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</si>
  <si>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</si>
  <si>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</si>
  <si>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</si>
  <si>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</si>
  <si>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</si>
  <si>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</si>
  <si>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</si>
  <si>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</si>
  <si>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</si>
  <si>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</si>
  <si>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</si>
  <si>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</si>
  <si>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</si>
  <si>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</si>
  <si>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</si>
  <si>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</si>
  <si>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</si>
  <si>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</si>
  <si>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</si>
  <si>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</si>
  <si>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</si>
  <si>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</si>
  <si>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</si>
  <si>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</si>
  <si>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</si>
  <si>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</si>
  <si>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</si>
  <si>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</si>
  <si>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</si>
  <si>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</si>
  <si>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</si>
  <si>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</si>
  <si>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</si>
  <si>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</si>
  <si>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</si>
  <si>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</si>
  <si>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</si>
  <si>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</si>
  <si>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</si>
  <si>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</si>
  <si>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</si>
  <si>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</si>
  <si>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</si>
  <si>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</si>
  <si>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</si>
  <si>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</si>
  <si>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</si>
  <si>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</si>
  <si>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</si>
  <si>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</si>
  <si>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</si>
  <si>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</si>
  <si>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</si>
  <si>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</si>
  <si>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</si>
  <si>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</si>
  <si>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</si>
  <si>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</si>
  <si>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</si>
  <si>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</si>
  <si>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</si>
  <si>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</si>
  <si>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</si>
  <si>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</si>
  <si>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</si>
  <si>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</si>
  <si>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</si>
  <si>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</si>
  <si>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</si>
  <si>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</si>
  <si>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</si>
  <si>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</si>
  <si>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</si>
  <si>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</si>
  <si>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</si>
  <si>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</si>
  <si>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</si>
  <si>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</si>
  <si>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</si>
  <si>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</si>
  <si>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</si>
  <si>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</si>
  <si>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</si>
  <si>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</si>
  <si>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</si>
  <si>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</si>
  <si>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</si>
  <si>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</si>
  <si>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</si>
  <si>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</si>
  <si>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</si>
  <si>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</si>
  <si>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</si>
  <si>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</si>
  <si>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</si>
  <si>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</si>
  <si>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</si>
  <si>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</si>
  <si>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</si>
  <si>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</si>
  <si>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</si>
  <si>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</si>
  <si>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</si>
  <si>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</si>
  <si>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</si>
  <si>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</si>
  <si>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</si>
  <si>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</si>
  <si>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</si>
  <si>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</si>
  <si>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</si>
  <si>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</si>
  <si>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</si>
  <si>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</si>
  <si>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</si>
  <si>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</si>
  <si>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</si>
  <si>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</si>
  <si>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</si>
  <si>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</si>
  <si>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</si>
  <si>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</si>
  <si>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</si>
  <si>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</si>
  <si>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</si>
  <si>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</si>
  <si>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</si>
  <si>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</si>
  <si>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</si>
  <si>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</si>
  <si>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</si>
  <si>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</si>
  <si>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</si>
  <si>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</si>
  <si>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</si>
  <si>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</si>
  <si>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</si>
  <si>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</si>
  <si>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</si>
  <si>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</si>
  <si>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</si>
  <si>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</si>
  <si>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</si>
  <si>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</si>
  <si>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</si>
  <si>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</si>
  <si>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</si>
  <si>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</si>
  <si>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</si>
  <si>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</si>
  <si>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</si>
  <si>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</si>
  <si>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</si>
  <si>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</si>
  <si>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</si>
  <si>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</si>
  <si>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</si>
  <si>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</si>
  <si>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</si>
  <si>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</si>
  <si>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</si>
  <si>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</si>
  <si>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</si>
  <si>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</si>
  <si>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</si>
  <si>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</si>
  <si>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</si>
  <si>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</si>
  <si>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</si>
  <si>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</si>
  <si>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</si>
  <si>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</si>
  <si>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</si>
  <si>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</si>
  <si>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</si>
  <si>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</si>
  <si>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</si>
  <si>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</si>
  <si>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</si>
  <si>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</si>
  <si>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</si>
  <si>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</si>
  <si>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</si>
  <si>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</si>
  <si>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</si>
  <si>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</si>
  <si>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</si>
  <si>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</si>
  <si>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</si>
  <si>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</si>
  <si>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</si>
  <si>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</si>
  <si>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</si>
  <si>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</si>
  <si>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</si>
  <si>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</si>
  <si>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</si>
  <si>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</si>
  <si>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</si>
  <si>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</si>
  <si>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</si>
  <si>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</si>
  <si>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</si>
  <si>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</si>
  <si>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</si>
  <si>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</si>
  <si>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</si>
  <si>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</si>
  <si>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</si>
  <si>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</si>
  <si>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</si>
  <si>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</si>
  <si>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</si>
  <si>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</si>
  <si>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</si>
  <si>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</si>
  <si>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</si>
  <si>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</si>
  <si>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</si>
  <si>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</si>
  <si>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</si>
  <si>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</si>
  <si>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</si>
  <si>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</si>
  <si>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</si>
  <si>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</si>
  <si>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</si>
  <si>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</si>
  <si>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</si>
  <si>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</si>
  <si>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</si>
  <si>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</si>
  <si>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</si>
  <si>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</si>
  <si>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</si>
  <si>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</si>
  <si>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</si>
  <si>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</si>
  <si>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</si>
  <si>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</si>
  <si>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</si>
  <si>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</si>
  <si>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</si>
  <si>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</si>
  <si>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</si>
  <si>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</si>
  <si>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</si>
  <si>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</si>
  <si>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</si>
  <si>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</si>
  <si>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</si>
  <si>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</si>
  <si>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</si>
  <si>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</si>
  <si>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</si>
  <si>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</si>
  <si>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</si>
  <si>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</si>
  <si>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</si>
  <si>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</si>
  <si>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</si>
  <si>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</si>
  <si>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</si>
  <si>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</si>
  <si>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</si>
  <si>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</si>
  <si>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</si>
  <si>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</si>
  <si>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</si>
  <si>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</si>
  <si>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</si>
  <si>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</si>
  <si>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</si>
  <si>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</si>
  <si>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</si>
  <si>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</si>
  <si>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</si>
  <si>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</si>
  <si>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</si>
  <si>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</si>
  <si>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</si>
  <si>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</si>
  <si>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</si>
  <si>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</si>
  <si>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</si>
  <si>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</si>
  <si>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</si>
  <si>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</si>
  <si>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</si>
  <si>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</si>
  <si>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</si>
  <si>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</si>
  <si>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</si>
  <si>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</si>
  <si>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</si>
  <si>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</si>
  <si>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</si>
  <si>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</si>
  <si>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</si>
  <si>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</si>
  <si>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</si>
  <si>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</si>
  <si>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</si>
  <si>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</si>
  <si>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</si>
  <si>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</si>
  <si>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</si>
  <si>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</si>
  <si>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</si>
  <si>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</si>
  <si>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</si>
  <si>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</si>
  <si>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</si>
  <si>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</si>
  <si>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</si>
  <si>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</si>
  <si>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</si>
  <si>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</si>
  <si>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</si>
  <si>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</si>
  <si>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</si>
  <si>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</si>
  <si>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</si>
  <si>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</si>
  <si>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</si>
  <si>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</si>
  <si>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</si>
  <si>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</si>
  <si>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</si>
  <si>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</si>
  <si>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</si>
  <si>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</si>
  <si>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</si>
  <si>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</si>
  <si>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</si>
  <si>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</si>
  <si>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</si>
  <si>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</si>
  <si>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</si>
  <si>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</si>
  <si>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</si>
  <si>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</si>
  <si>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</si>
  <si>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</si>
  <si>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</si>
  <si>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</si>
  <si>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</si>
  <si>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</si>
  <si>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</si>
  <si>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</si>
  <si>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</si>
  <si>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</si>
  <si>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</si>
  <si>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</si>
  <si>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</si>
  <si>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</si>
  <si>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</si>
  <si>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</si>
  <si>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</si>
  <si>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</si>
  <si>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</si>
  <si>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</si>
  <si>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</si>
  <si>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</si>
  <si>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</si>
  <si>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</si>
  <si>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</si>
  <si>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</si>
  <si>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</si>
  <si>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</si>
  <si>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</si>
  <si>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</si>
  <si>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</si>
  <si>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</si>
  <si>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</si>
  <si>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</si>
  <si>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</si>
  <si>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</si>
  <si>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</si>
  <si>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</si>
  <si>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</si>
  <si>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</si>
  <si>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</si>
  <si>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</si>
  <si>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</si>
  <si>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</si>
  <si>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</si>
  <si>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</si>
  <si>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</si>
  <si>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</si>
  <si>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</si>
  <si>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</si>
  <si>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</si>
  <si>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</si>
  <si>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</si>
  <si>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</si>
  <si>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</si>
  <si>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</si>
  <si>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</si>
  <si>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</si>
  <si>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</si>
  <si>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</si>
  <si>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</si>
  <si>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</si>
  <si>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</si>
  <si>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</si>
  <si>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</si>
  <si>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</si>
  <si>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</si>
  <si>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</si>
  <si>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</si>
  <si>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</si>
  <si>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</si>
  <si>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</si>
  <si>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</si>
  <si>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</si>
  <si>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</si>
  <si>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</si>
  <si>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</si>
  <si>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</si>
  <si>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</si>
  <si>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</si>
  <si>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</si>
  <si>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</si>
  <si>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</si>
  <si>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</si>
  <si>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</si>
  <si>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</si>
  <si>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</si>
  <si>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</si>
  <si>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</si>
  <si>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</si>
  <si>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</si>
  <si>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</si>
  <si>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</si>
  <si>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</si>
  <si>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</si>
  <si>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</si>
  <si>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</si>
  <si>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</si>
  <si>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</si>
  <si>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</si>
  <si>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</si>
  <si>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</si>
  <si>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</si>
  <si>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</si>
  <si>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</si>
  <si>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</si>
  <si>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</si>
  <si>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</si>
  <si>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</si>
  <si>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</si>
  <si>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</si>
  <si>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</si>
  <si>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</si>
  <si>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</si>
  <si>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</si>
  <si>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</si>
  <si>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</si>
  <si>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</si>
  <si>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</si>
  <si>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</si>
  <si>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</si>
  <si>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</si>
  <si>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</si>
  <si>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</si>
  <si>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</si>
  <si>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</si>
  <si>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</si>
  <si>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</si>
  <si>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</si>
  <si>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</si>
  <si>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</si>
  <si>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</si>
  <si>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</si>
  <si>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</si>
  <si>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</si>
  <si>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</si>
  <si>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</si>
  <si>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</si>
  <si>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</si>
  <si>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</si>
  <si>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</si>
  <si>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</si>
  <si>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</si>
  <si>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</si>
  <si>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</si>
  <si>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</si>
  <si>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</si>
  <si>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</si>
  <si>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</si>
  <si>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</si>
  <si>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</si>
  <si>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</si>
  <si>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</si>
  <si>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</si>
  <si>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</si>
  <si>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</si>
  <si>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</si>
  <si>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</si>
  <si>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</si>
  <si>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</si>
  <si>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</si>
  <si>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</si>
  <si>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</si>
  <si>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</si>
  <si>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</si>
  <si>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</si>
  <si>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</si>
  <si>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</si>
  <si>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</si>
  <si>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</si>
  <si>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</si>
  <si>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</si>
  <si>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</si>
  <si>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</si>
  <si>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</si>
  <si>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</si>
  <si>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</si>
  <si>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</si>
  <si>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</si>
  <si>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</si>
  <si>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</si>
  <si>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</si>
  <si>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</si>
  <si>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</si>
  <si>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</si>
  <si>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</si>
  <si>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</si>
  <si>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</si>
  <si>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</si>
  <si>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</si>
  <si>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</si>
  <si>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</si>
  <si>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</si>
  <si>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</si>
  <si>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</si>
  <si>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</si>
  <si>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</si>
  <si>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</si>
  <si>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</si>
  <si>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</si>
  <si>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</si>
  <si>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</si>
  <si>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</si>
  <si>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</si>
  <si>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</si>
  <si>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</si>
  <si>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</si>
  <si>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</si>
  <si>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</si>
  <si>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</si>
  <si>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</si>
  <si>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</si>
  <si>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</si>
  <si>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</si>
  <si>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</si>
  <si>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</si>
  <si>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</si>
  <si>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</si>
  <si>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</si>
  <si>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</si>
  <si>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</si>
  <si>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</si>
  <si>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</si>
  <si>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</si>
  <si>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</si>
  <si>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</si>
  <si>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</si>
  <si>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</si>
  <si>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</si>
  <si>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</si>
  <si>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</si>
  <si>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</si>
  <si>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</si>
  <si>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</si>
  <si>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</si>
  <si>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</si>
  <si>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</si>
  <si>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</si>
  <si>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</si>
  <si>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</si>
  <si>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</si>
  <si>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</si>
  <si>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</si>
  <si>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</si>
  <si>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</si>
  <si>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</si>
  <si>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</si>
  <si>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</si>
  <si>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</si>
  <si>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</si>
  <si>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</si>
  <si>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</si>
  <si>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</si>
  <si>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</si>
  <si>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</si>
  <si>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</si>
  <si>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</si>
  <si>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</si>
  <si>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</si>
  <si>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</si>
  <si>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</si>
  <si>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</si>
  <si>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</si>
  <si>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</si>
  <si>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</si>
  <si>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</si>
  <si>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</si>
  <si>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</si>
  <si>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</si>
  <si>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</si>
  <si>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</si>
  <si>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</si>
  <si>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</si>
  <si>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</si>
  <si>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</si>
  <si>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</si>
  <si>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</si>
  <si>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</si>
  <si>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</si>
  <si>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</si>
  <si>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</si>
  <si>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</si>
  <si>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</si>
  <si>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</si>
  <si>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</si>
  <si>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</si>
  <si>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</si>
  <si>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</si>
  <si>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</si>
  <si>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</si>
  <si>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</si>
  <si>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</si>
  <si>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</si>
  <si>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</si>
  <si>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</si>
  <si>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</si>
  <si>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</si>
  <si>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</si>
  <si>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</si>
  <si>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</si>
  <si>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</si>
  <si>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</si>
  <si>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</si>
  <si>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</si>
  <si>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</si>
  <si>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</si>
  <si>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</si>
  <si>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</si>
  <si>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</si>
  <si>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</si>
  <si>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</si>
  <si>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</si>
  <si>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</si>
  <si>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</si>
  <si>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</si>
  <si>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</si>
  <si>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</si>
  <si>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</si>
  <si>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</si>
  <si>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</si>
  <si>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</si>
  <si>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</si>
  <si>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</si>
  <si>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</si>
  <si>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</si>
  <si>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</si>
  <si>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</si>
  <si>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</si>
  <si>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</si>
  <si>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</si>
  <si>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</si>
  <si>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</si>
  <si>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</si>
  <si>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</si>
  <si>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</si>
  <si>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</si>
  <si>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</si>
  <si>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</si>
  <si>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</si>
  <si>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</si>
  <si>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</si>
  <si>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</si>
  <si>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</si>
  <si>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</si>
  <si>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</si>
  <si>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</si>
  <si>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</si>
  <si>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</si>
  <si>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</si>
  <si>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</si>
  <si>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</si>
  <si>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</si>
  <si>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</si>
  <si>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</si>
  <si>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</si>
  <si>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</si>
  <si>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</si>
  <si>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</si>
  <si>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</si>
  <si>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</si>
  <si>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</si>
  <si>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</si>
  <si>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</si>
  <si>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</si>
  <si>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</si>
  <si>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</si>
  <si>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</si>
  <si>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</si>
  <si>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</si>
  <si>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</si>
  <si>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</si>
  <si>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</si>
  <si>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</si>
  <si>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</si>
  <si>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</si>
  <si>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</si>
  <si>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</si>
  <si>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</si>
  <si>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</si>
  <si>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</si>
  <si>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</si>
  <si>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</si>
  <si>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</si>
  <si>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</si>
  <si>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</si>
  <si>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</si>
  <si>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</si>
  <si>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</si>
  <si>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</si>
  <si>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</si>
  <si>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</si>
  <si>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</si>
  <si>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</si>
  <si>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</si>
  <si>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</si>
  <si>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</si>
  <si>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</si>
  <si>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</si>
  <si>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</si>
  <si>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</si>
  <si>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</si>
  <si>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</si>
  <si>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</si>
  <si>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</si>
  <si>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</si>
  <si>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</si>
  <si>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</si>
  <si>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</si>
  <si>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</si>
  <si>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</si>
  <si>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</si>
  <si>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</si>
  <si>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</si>
  <si>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</si>
  <si>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</si>
  <si>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</si>
  <si>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</si>
  <si>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</si>
  <si>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</si>
  <si>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</si>
  <si>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</si>
  <si>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</si>
  <si>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</si>
  <si>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</si>
  <si>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</si>
  <si>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</si>
  <si>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</si>
  <si>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</si>
  <si>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</si>
  <si>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</si>
  <si>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</si>
  <si>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</si>
  <si>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</si>
  <si>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</si>
  <si>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</si>
  <si>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</si>
  <si>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</si>
  <si>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</si>
  <si>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</si>
  <si>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</si>
  <si>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</si>
  <si>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</si>
  <si>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</si>
  <si>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</si>
  <si>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</si>
  <si>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</si>
  <si>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</si>
  <si>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</si>
  <si>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</si>
  <si>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</si>
  <si>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</si>
  <si>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</si>
  <si>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</si>
  <si>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</si>
  <si>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</si>
  <si>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</si>
  <si>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</si>
  <si>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</si>
  <si>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</si>
  <si>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</si>
  <si>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</si>
  <si>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</si>
  <si>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</si>
  <si>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</si>
  <si>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</si>
  <si>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</si>
  <si>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</si>
  <si>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</si>
  <si>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</si>
  <si>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</si>
  <si>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</si>
  <si>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</si>
  <si>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</si>
  <si>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</si>
  <si>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</si>
  <si>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</si>
  <si>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</si>
  <si>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</si>
  <si>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</si>
  <si>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</si>
  <si>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</si>
  <si>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</si>
  <si>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</si>
  <si>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</si>
  <si>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</si>
  <si>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</si>
  <si>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</si>
  <si>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</si>
  <si>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</si>
  <si>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</si>
  <si>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</si>
  <si>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</si>
  <si>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</si>
  <si>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</si>
  <si>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</si>
  <si>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</si>
  <si>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</si>
  <si>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</si>
  <si>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</si>
  <si>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</si>
  <si>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</si>
  <si>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</si>
  <si>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</si>
  <si>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</si>
  <si>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</si>
  <si>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</si>
  <si>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</si>
  <si>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</si>
  <si>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</si>
  <si>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</si>
  <si>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</si>
  <si>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</si>
  <si>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</si>
  <si>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</si>
  <si>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</si>
  <si>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</si>
  <si>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</si>
  <si>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</si>
  <si>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</si>
  <si>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</si>
  <si>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</si>
  <si>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</si>
  <si>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</si>
  <si>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</si>
  <si>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</si>
  <si>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</si>
  <si>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</si>
  <si>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</si>
  <si>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</si>
  <si>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</si>
  <si>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</si>
  <si>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</si>
  <si>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</si>
  <si>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</si>
  <si>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</si>
  <si>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</si>
  <si>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</si>
  <si>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</si>
  <si>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</si>
  <si>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</si>
  <si>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</si>
  <si>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</si>
  <si>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</si>
  <si>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</si>
  <si>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</si>
  <si>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</si>
  <si>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</si>
  <si>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</si>
  <si>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</si>
  <si>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</si>
  <si>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</si>
  <si>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</si>
  <si>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</si>
  <si>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</si>
  <si>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</si>
  <si>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</si>
  <si>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</si>
  <si>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</si>
  <si>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</si>
  <si>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</si>
  <si>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</si>
  <si>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</si>
  <si>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</si>
  <si>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</si>
  <si>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</si>
  <si>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</si>
  <si>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</si>
  <si>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</si>
  <si>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</si>
  <si>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</si>
  <si>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</si>
  <si>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</si>
  <si>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</si>
  <si>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</si>
  <si>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</si>
  <si>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</si>
  <si>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</si>
  <si>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</si>
  <si>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</si>
  <si>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</si>
  <si>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</si>
  <si>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</si>
  <si>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</si>
  <si>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</si>
  <si>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</si>
  <si>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</si>
  <si>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</si>
  <si>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</si>
  <si>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</si>
  <si>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</si>
  <si>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</si>
  <si>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</si>
  <si>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</si>
  <si>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</si>
  <si>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</si>
  <si>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</si>
  <si>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</si>
  <si>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</si>
  <si>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</si>
  <si>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</si>
  <si>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</si>
  <si>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</si>
  <si>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</si>
  <si>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</si>
  <si>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</si>
  <si>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</si>
  <si>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</si>
  <si>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</si>
  <si>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</si>
  <si>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</si>
  <si>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</si>
  <si>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</si>
  <si>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</si>
  <si>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</si>
  <si>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</si>
  <si>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</si>
  <si>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</si>
  <si>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</si>
  <si>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</si>
  <si>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</si>
  <si>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</si>
  <si>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</si>
  <si>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</si>
  <si>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</si>
  <si>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</si>
  <si>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</si>
  <si>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</si>
  <si>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</si>
  <si>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</si>
  <si>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</si>
  <si>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</si>
  <si>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</si>
  <si>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</si>
  <si>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</si>
  <si>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</si>
  <si>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</si>
  <si>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</si>
  <si>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</si>
  <si>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</si>
  <si>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</si>
  <si>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</si>
  <si>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</si>
  <si>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</si>
  <si>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</si>
  <si>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</si>
  <si>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</si>
  <si>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</si>
  <si>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</si>
  <si>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</si>
  <si>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</si>
  <si>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</si>
  <si>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</si>
  <si>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</si>
  <si>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</si>
  <si>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</si>
  <si>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</si>
  <si>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</si>
  <si>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</si>
  <si>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</si>
  <si>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</si>
  <si>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</si>
  <si>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</si>
  <si>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</si>
  <si>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</si>
  <si>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</si>
  <si>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</si>
  <si>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</si>
  <si>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</si>
  <si>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</si>
  <si>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</si>
  <si>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</si>
  <si>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</si>
  <si>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</si>
  <si>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</si>
  <si>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</si>
  <si>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</si>
  <si>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</si>
  <si>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</si>
  <si>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</si>
  <si>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</si>
  <si>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</si>
  <si>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</si>
  <si>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</si>
  <si>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</si>
  <si>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</si>
  <si>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</si>
  <si>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</si>
  <si>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</si>
  <si>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</si>
  <si>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</si>
  <si>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</si>
  <si>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</si>
  <si>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</si>
  <si>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</si>
  <si>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</si>
  <si>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</si>
  <si>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</si>
  <si>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</si>
  <si>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</si>
  <si>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</si>
  <si>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</si>
  <si>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</si>
  <si>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</si>
  <si>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</si>
  <si>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</si>
  <si>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</si>
  <si>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</si>
  <si>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</si>
  <si>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</si>
  <si>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</si>
  <si>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</si>
  <si>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</si>
  <si>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</si>
  <si>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</si>
  <si>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</si>
  <si>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</si>
  <si>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</si>
  <si>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</si>
  <si>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</si>
  <si>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</si>
  <si>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</si>
  <si>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</si>
  <si>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</si>
  <si>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</si>
  <si>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</si>
  <si>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</si>
  <si>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</si>
  <si>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</si>
  <si>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</si>
  <si>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</si>
  <si>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</si>
  <si>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</si>
  <si>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</si>
  <si>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</si>
  <si>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</si>
  <si>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</si>
  <si>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</si>
  <si>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</si>
  <si>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</si>
  <si>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</si>
  <si>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</si>
  <si>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</si>
  <si>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</si>
  <si>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</si>
  <si>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</si>
  <si>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</si>
  <si>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</si>
  <si>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</si>
  <si>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</si>
  <si>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</si>
  <si>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</si>
  <si>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</si>
  <si>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</si>
  <si>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</si>
  <si>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</si>
  <si>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</si>
  <si>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</si>
  <si>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</si>
  <si>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</si>
  <si>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</si>
  <si>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</si>
  <si>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</si>
  <si>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</si>
  <si>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</si>
  <si>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</si>
  <si>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</si>
  <si>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</si>
  <si>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</si>
  <si>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</si>
  <si>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</si>
  <si>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</si>
  <si>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</si>
  <si>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</si>
  <si>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</si>
  <si>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</si>
  <si>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</si>
  <si>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</si>
  <si>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</si>
  <si>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</si>
  <si>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</si>
  <si>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</si>
  <si>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</si>
  <si>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</si>
  <si>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</si>
  <si>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</si>
  <si>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</si>
  <si>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</si>
  <si>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</si>
  <si>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</si>
  <si>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</si>
  <si>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</si>
  <si>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</si>
  <si>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</si>
  <si>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</si>
  <si>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</si>
  <si>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</si>
  <si>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</si>
  <si>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</si>
  <si>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</si>
  <si>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</si>
  <si>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</si>
  <si>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</si>
  <si>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</si>
  <si>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</si>
  <si>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</si>
  <si>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</si>
  <si>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</si>
  <si>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</si>
  <si>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</si>
  <si>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</si>
  <si>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</si>
  <si>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</si>
  <si>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</si>
  <si>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</si>
  <si>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</si>
  <si>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</si>
  <si>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</si>
  <si>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</si>
  <si>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</si>
  <si>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</si>
  <si>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</si>
  <si>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</si>
  <si>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</si>
  <si>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</si>
  <si>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</si>
  <si>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</si>
  <si>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</si>
  <si>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</si>
  <si>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</si>
  <si>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</si>
  <si>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</si>
  <si>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</si>
  <si>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</si>
  <si>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</si>
  <si>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</si>
  <si>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</si>
  <si>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</si>
  <si>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</si>
  <si>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</si>
  <si>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</si>
  <si>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</si>
  <si>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</si>
  <si>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</si>
  <si>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</si>
  <si>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</si>
  <si>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</si>
  <si>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</si>
  <si>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</si>
  <si>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</si>
  <si>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</si>
  <si>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</si>
  <si>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</si>
  <si>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</si>
  <si>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</si>
  <si>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</si>
  <si>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</si>
  <si>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</si>
  <si>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</si>
  <si>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</si>
  <si>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</si>
  <si>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</si>
  <si>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</si>
  <si>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</si>
  <si>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</si>
  <si>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</si>
  <si>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</si>
  <si>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</si>
  <si>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</si>
  <si>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</si>
  <si>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</si>
  <si>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</si>
  <si>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</si>
  <si>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</si>
  <si>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</si>
  <si>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</si>
  <si>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</si>
  <si>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</si>
  <si>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</si>
  <si>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</si>
  <si>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</si>
  <si>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</si>
  <si>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</si>
  <si>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</si>
  <si>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</si>
  <si>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</si>
  <si>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</si>
  <si>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</si>
  <si>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</si>
  <si>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</si>
  <si>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</si>
  <si>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</si>
  <si>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</si>
  <si>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</si>
  <si>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</si>
  <si>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</si>
  <si>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</si>
  <si>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</si>
  <si>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</si>
  <si>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</si>
  <si>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</si>
  <si>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</si>
  <si>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</si>
  <si>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</si>
  <si>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</si>
  <si>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</si>
  <si>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</si>
  <si>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</si>
  <si>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</si>
  <si>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</si>
  <si>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</si>
  <si>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</si>
  <si>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</si>
  <si>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</si>
  <si>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</si>
  <si>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</si>
  <si>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</si>
  <si>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</si>
  <si>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</si>
  <si>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</si>
  <si>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</si>
  <si>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</si>
  <si>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</si>
  <si>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</si>
  <si>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</si>
  <si>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</si>
  <si>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</si>
  <si>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</si>
  <si>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</si>
  <si>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</si>
  <si>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</si>
  <si>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</si>
  <si>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</si>
  <si>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</si>
  <si>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</si>
  <si>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</si>
  <si>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</si>
  <si>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</si>
  <si>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</si>
  <si>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</si>
  <si>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</si>
  <si>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</si>
  <si>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</si>
  <si>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</si>
  <si>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</si>
  <si>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</si>
  <si>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</si>
  <si>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</si>
  <si>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</si>
  <si>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</si>
  <si>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</si>
  <si>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</si>
  <si>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</si>
  <si>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</si>
  <si>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</si>
  <si>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</si>
  <si>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</si>
  <si>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</si>
  <si>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</si>
  <si>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</si>
  <si>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</si>
  <si>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</si>
  <si>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</si>
  <si>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</si>
  <si>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</si>
  <si>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</si>
  <si>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</si>
  <si>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</si>
  <si>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</si>
  <si>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</si>
  <si>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</si>
  <si>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</si>
  <si>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</si>
  <si>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</si>
  <si>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</si>
  <si>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</si>
  <si>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</si>
  <si>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</si>
  <si>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</si>
  <si>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</si>
  <si>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</si>
  <si>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</si>
  <si>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</si>
  <si>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</si>
  <si>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</si>
  <si>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</si>
  <si>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</si>
  <si>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</si>
  <si>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</si>
  <si>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</si>
  <si>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</si>
  <si>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</si>
  <si>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</si>
  <si>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</si>
  <si>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</si>
  <si>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</si>
  <si>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</si>
  <si>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</si>
  <si>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</si>
  <si>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</si>
  <si>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</si>
  <si>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</si>
  <si>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</si>
  <si>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</si>
  <si>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</si>
  <si>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</si>
  <si>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</si>
  <si>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</si>
  <si>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</si>
  <si>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</si>
  <si>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</si>
  <si>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</si>
  <si>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</si>
  <si>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</si>
  <si>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</si>
  <si>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</si>
  <si>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</si>
  <si>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</si>
  <si>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</si>
  <si>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</si>
  <si>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</si>
  <si>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</si>
  <si>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</si>
  <si>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</si>
  <si>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</si>
  <si>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</si>
  <si>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</si>
  <si>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</si>
  <si>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</si>
  <si>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</si>
  <si>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</si>
  <si>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</si>
  <si>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</si>
  <si>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</si>
  <si>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</si>
  <si>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</si>
  <si>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</si>
  <si>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</si>
  <si>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</si>
  <si>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</si>
  <si>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</si>
  <si>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</si>
  <si>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</si>
  <si>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</si>
  <si>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</si>
  <si>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</si>
  <si>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</si>
  <si>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</si>
  <si>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</si>
  <si>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</si>
  <si>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</si>
  <si>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</si>
  <si>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</si>
  <si>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</si>
  <si>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</si>
  <si>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</si>
  <si>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</si>
  <si>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</si>
  <si>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</si>
  <si>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</si>
  <si>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</si>
  <si>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</si>
  <si>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</si>
  <si>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</si>
  <si>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</si>
  <si>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</si>
  <si>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</si>
  <si>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</si>
  <si>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</si>
  <si>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</si>
  <si>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</si>
  <si>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</si>
  <si>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</si>
  <si>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</si>
  <si>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</si>
  <si>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</si>
  <si>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</si>
  <si>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</si>
  <si>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</si>
  <si>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</si>
  <si>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</si>
  <si>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</si>
  <si>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</si>
  <si>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</si>
  <si>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</si>
  <si>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</si>
  <si>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</si>
  <si>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</si>
  <si>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</si>
  <si>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</si>
  <si>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</si>
  <si>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</si>
  <si>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</si>
  <si>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</si>
  <si>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</si>
  <si>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</si>
  <si>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</si>
  <si>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</si>
  <si>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</si>
  <si>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</si>
  <si>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</si>
  <si>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</si>
  <si>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</si>
  <si>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</si>
  <si>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</si>
  <si>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</si>
  <si>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</si>
  <si>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</si>
  <si>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</si>
  <si>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</si>
  <si>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</si>
  <si>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</si>
  <si>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</si>
  <si>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</si>
  <si>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</si>
  <si>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</si>
  <si>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</si>
  <si>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</si>
  <si>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</si>
  <si>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</si>
  <si>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</si>
  <si>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</si>
  <si>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</si>
  <si>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</si>
  <si>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</si>
  <si>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</si>
  <si>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</si>
  <si>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</si>
  <si>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</si>
  <si>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</si>
  <si>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</si>
  <si>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</si>
  <si>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</si>
  <si>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</si>
  <si>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</si>
  <si>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</si>
  <si>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</si>
  <si>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</si>
  <si>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</si>
  <si>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</si>
  <si>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</si>
  <si>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</si>
  <si>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</si>
  <si>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</si>
  <si>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</si>
  <si>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</si>
  <si>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</si>
  <si>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</si>
  <si>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</si>
  <si>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</si>
  <si>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</si>
  <si>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</si>
  <si>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</si>
  <si>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</si>
  <si>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</si>
  <si>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</si>
  <si>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</si>
  <si>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</si>
  <si>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</si>
  <si>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</si>
  <si>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</si>
  <si>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</si>
  <si>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</si>
  <si>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</si>
  <si>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</si>
  <si>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</si>
  <si>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</si>
  <si>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</si>
  <si>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</si>
  <si>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</si>
  <si>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</si>
  <si>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</si>
  <si>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</si>
  <si>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</si>
  <si>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</si>
  <si>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</si>
  <si>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</si>
  <si>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</si>
  <si>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</si>
  <si>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</si>
  <si>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</si>
  <si>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</si>
  <si>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</si>
  <si>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</si>
  <si>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</si>
  <si>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</si>
  <si>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</si>
  <si>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</si>
  <si>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</si>
  <si>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</si>
  <si>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</si>
  <si>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</si>
  <si>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</si>
  <si>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</si>
  <si>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</si>
  <si>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</si>
  <si>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</si>
  <si>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</si>
  <si>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</si>
  <si>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</si>
  <si>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</si>
  <si>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</si>
  <si>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</si>
  <si>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</si>
  <si>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</si>
  <si>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</si>
  <si>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</si>
  <si>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</si>
  <si>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</si>
  <si>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</si>
  <si>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</si>
  <si>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</si>
  <si>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</si>
  <si>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</si>
  <si>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</si>
  <si>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</si>
  <si>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</si>
  <si>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</si>
  <si>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</si>
  <si>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</si>
  <si>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</si>
  <si>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</si>
  <si>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</si>
  <si>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</si>
  <si>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</si>
  <si>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</si>
  <si>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</si>
  <si>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</si>
  <si>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</si>
  <si>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</si>
  <si>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</si>
  <si>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</si>
  <si>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</si>
  <si>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</si>
  <si>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</si>
  <si>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</si>
  <si>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</si>
  <si>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</si>
  <si>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</si>
  <si>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</si>
  <si>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</si>
  <si>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</si>
  <si>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</si>
  <si>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</si>
  <si>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</si>
  <si>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</si>
  <si>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</si>
  <si>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</si>
  <si>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</si>
  <si>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</si>
  <si>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</si>
  <si>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</si>
  <si>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</si>
  <si>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</si>
  <si>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</si>
  <si>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</si>
  <si>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</si>
  <si>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</si>
  <si>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</si>
  <si>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</si>
  <si>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</si>
  <si>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</si>
  <si>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</si>
  <si>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</si>
  <si>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</si>
  <si>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</si>
  <si>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</si>
  <si>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</si>
  <si>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</si>
  <si>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</si>
  <si>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</si>
  <si>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</si>
  <si>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</si>
  <si>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</si>
  <si>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</si>
  <si>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</si>
  <si>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</si>
  <si>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</si>
  <si>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</si>
  <si>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</si>
  <si>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</si>
  <si>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</si>
  <si>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</si>
  <si>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</si>
  <si>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</si>
  <si>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</si>
  <si>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</si>
  <si>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</si>
  <si>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</si>
  <si>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</si>
  <si>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</si>
  <si>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</si>
  <si>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</si>
  <si>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</si>
  <si>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</si>
  <si>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</si>
  <si>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</si>
  <si>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</si>
  <si>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</si>
  <si>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</si>
  <si>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</si>
  <si>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</si>
  <si>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</si>
  <si>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</si>
  <si>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</si>
  <si>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</si>
  <si>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</si>
  <si>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</si>
  <si>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</si>
  <si>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</si>
  <si>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</si>
  <si>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</si>
  <si>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</si>
  <si>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</si>
  <si>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</si>
  <si>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</si>
  <si>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</si>
  <si>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</si>
  <si>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</si>
  <si>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</si>
  <si>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</si>
  <si>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</si>
  <si>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</si>
  <si>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</si>
  <si>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</si>
  <si>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</si>
  <si>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</si>
  <si>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</si>
  <si>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</si>
  <si>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</si>
  <si>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</si>
  <si>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</si>
  <si>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</si>
  <si>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</si>
  <si>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</si>
  <si>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</si>
  <si>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</si>
  <si>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</si>
  <si>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</si>
  <si>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</si>
  <si>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</si>
  <si>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</si>
  <si>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</si>
  <si>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</si>
  <si>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</si>
  <si>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</si>
  <si>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</si>
  <si>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</si>
  <si>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</si>
  <si>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</si>
  <si>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</si>
  <si>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</si>
  <si>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</si>
  <si>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</si>
  <si>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</si>
  <si>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</si>
  <si>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</si>
  <si>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</si>
  <si>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</si>
  <si>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</si>
  <si>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</si>
  <si>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</si>
  <si>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</si>
  <si>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</si>
  <si>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</si>
  <si>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</si>
  <si>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</si>
  <si>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</si>
  <si>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</si>
  <si>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</si>
  <si>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</si>
  <si>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</si>
  <si>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</si>
  <si>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</si>
  <si>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</si>
  <si>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</si>
  <si>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</si>
  <si>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</si>
  <si>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</si>
  <si>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</si>
  <si>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</si>
  <si>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</si>
  <si>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</si>
  <si>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</si>
  <si>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</si>
  <si>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</si>
  <si>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</si>
  <si>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</si>
  <si>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</si>
  <si>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</si>
  <si>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</si>
  <si>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</si>
  <si>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</si>
  <si>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</si>
  <si>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</si>
  <si>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</si>
  <si>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</si>
  <si>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</si>
  <si>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</si>
  <si>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</si>
  <si>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</si>
  <si>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</si>
  <si>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</si>
  <si>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</si>
  <si>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</si>
  <si>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</si>
  <si>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</si>
  <si>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</si>
  <si>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</si>
  <si>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</si>
  <si>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</si>
  <si>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</si>
  <si>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</si>
  <si>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</si>
  <si>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</si>
  <si>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</si>
  <si>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</si>
  <si>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</si>
  <si>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</si>
  <si>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</si>
  <si>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</si>
  <si>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</si>
  <si>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</si>
  <si>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</si>
  <si>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</si>
  <si>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</si>
  <si>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</si>
  <si>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</si>
  <si>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</si>
  <si>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</si>
  <si>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</si>
  <si>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</si>
  <si>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</si>
  <si>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</si>
  <si>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</si>
  <si>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</si>
  <si>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</si>
  <si>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</si>
  <si>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</si>
  <si>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</si>
  <si>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</si>
  <si>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</si>
  <si>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</si>
  <si>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</si>
  <si>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</si>
  <si>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</si>
  <si>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</si>
  <si>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</si>
  <si>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</si>
  <si>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</si>
  <si>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</si>
  <si>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</si>
  <si>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</si>
  <si>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</si>
  <si>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</si>
  <si>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</si>
  <si>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</si>
  <si>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</si>
  <si>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</si>
  <si>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</si>
  <si>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</si>
  <si>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</si>
  <si>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</si>
  <si>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</si>
  <si>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</si>
  <si>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</si>
  <si>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</si>
  <si>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</si>
  <si>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</si>
  <si>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</si>
  <si>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</si>
  <si>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</si>
  <si>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</si>
  <si>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</si>
  <si>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</si>
  <si>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</si>
  <si>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</si>
  <si>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</si>
  <si>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</si>
  <si>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</si>
  <si>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</si>
  <si>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</si>
  <si>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</si>
  <si>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</si>
  <si>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</si>
  <si>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</si>
  <si>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</si>
  <si>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</si>
  <si>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</si>
  <si>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</si>
  <si>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</si>
  <si>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</si>
  <si>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</si>
  <si>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</si>
  <si>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</si>
  <si>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</si>
  <si>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</si>
  <si>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</si>
  <si>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</si>
  <si>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</si>
  <si>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</si>
  <si>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</si>
  <si>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</si>
  <si>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</si>
  <si>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</si>
  <si>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</si>
  <si>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</si>
  <si>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</si>
  <si>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</si>
  <si>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</si>
  <si>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</si>
  <si>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</si>
  <si>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</si>
  <si>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</si>
  <si>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</si>
  <si>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</si>
  <si>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</si>
  <si>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</si>
  <si>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</si>
  <si>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</si>
  <si>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</si>
  <si>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</si>
  <si>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</si>
  <si>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</si>
  <si>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</si>
  <si>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</si>
  <si>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</si>
  <si>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</si>
  <si>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</si>
  <si>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</si>
  <si>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</si>
  <si>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</si>
  <si>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</si>
  <si>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</si>
  <si>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</si>
  <si>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</si>
  <si>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</si>
  <si>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</si>
  <si>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</si>
  <si>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</si>
  <si>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</si>
  <si>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</si>
  <si>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</si>
  <si>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</si>
  <si>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</si>
  <si>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</si>
  <si>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</si>
  <si>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</si>
  <si>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</si>
  <si>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</si>
  <si>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</si>
  <si>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</si>
  <si>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</si>
  <si>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</si>
  <si>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</si>
  <si>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</si>
  <si>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</si>
  <si>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</si>
  <si>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</si>
  <si>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</si>
  <si>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</si>
  <si>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</si>
  <si>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</si>
  <si>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</si>
  <si>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</si>
  <si>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</si>
  <si>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</si>
  <si>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</si>
  <si>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</si>
  <si>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</si>
  <si>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</si>
  <si>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</si>
  <si>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</si>
  <si>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</si>
  <si>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</si>
  <si>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</si>
  <si>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</si>
  <si>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</si>
  <si>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</si>
  <si>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</si>
  <si>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</si>
  <si>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</si>
  <si>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</si>
  <si>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</si>
  <si>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</si>
  <si>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</si>
  <si>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</si>
  <si>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</si>
  <si>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</si>
  <si>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</si>
  <si>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</si>
  <si>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</si>
  <si>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</si>
  <si>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</si>
  <si>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</si>
  <si>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</si>
  <si>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</si>
  <si>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</si>
  <si>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</si>
  <si>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</si>
  <si>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</si>
  <si>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</si>
  <si>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</si>
  <si>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</si>
  <si>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</si>
  <si>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</si>
  <si>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</si>
  <si>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</si>
  <si>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</si>
  <si>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</si>
  <si>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</si>
  <si>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</si>
  <si>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</si>
  <si>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</si>
  <si>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</si>
  <si>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</si>
  <si>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</si>
  <si>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</si>
  <si>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</si>
  <si>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</si>
  <si>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</si>
  <si>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</si>
  <si>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</si>
  <si>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</si>
  <si>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</si>
  <si>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</si>
  <si>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</si>
  <si>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</si>
  <si>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</si>
  <si>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</si>
  <si>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</si>
  <si>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</si>
  <si>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</si>
  <si>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</si>
  <si>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</si>
  <si>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</si>
  <si>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</si>
  <si>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</si>
  <si>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</si>
  <si>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</si>
  <si>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</si>
  <si>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</si>
  <si>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</si>
  <si>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</si>
  <si>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</si>
  <si>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</si>
  <si>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</si>
  <si>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</si>
  <si>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</si>
  <si>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</si>
  <si>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</si>
  <si>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</si>
  <si>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</si>
  <si>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</si>
  <si>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</si>
  <si>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</si>
  <si>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</si>
  <si>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</si>
  <si>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</si>
  <si>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</si>
  <si>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</si>
  <si>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</si>
  <si>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</si>
  <si>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</si>
  <si>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</si>
  <si>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</si>
  <si>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</si>
  <si>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</si>
  <si>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</si>
  <si>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</si>
  <si>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</si>
  <si>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</si>
  <si>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</si>
  <si>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</si>
  <si>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</si>
  <si>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</si>
  <si>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</si>
  <si>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</si>
  <si>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</si>
  <si>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</si>
  <si>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</si>
  <si>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</si>
  <si>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</si>
  <si>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</si>
  <si>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</si>
  <si>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</si>
  <si>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</si>
  <si>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</si>
  <si>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</si>
  <si>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</si>
  <si>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</si>
  <si>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</si>
  <si>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</si>
  <si>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</si>
  <si>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</si>
  <si>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</si>
  <si>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</si>
  <si>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</si>
  <si>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</si>
  <si>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</si>
  <si>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</si>
  <si>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</si>
  <si>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</si>
  <si>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</si>
  <si>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</si>
  <si>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</si>
  <si>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</si>
  <si>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</si>
  <si>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</si>
  <si>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</si>
  <si>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</si>
  <si>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</si>
  <si>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</si>
  <si>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</si>
  <si>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</si>
  <si>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</si>
  <si>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</si>
  <si>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</si>
  <si>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</si>
  <si>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</si>
  <si>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</si>
  <si>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</si>
  <si>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</si>
  <si>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</si>
  <si>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</si>
  <si>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</si>
  <si>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</si>
  <si>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</si>
  <si>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</si>
  <si>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</si>
  <si>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</si>
  <si>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</si>
  <si>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</si>
  <si>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</si>
  <si>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</si>
  <si>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</si>
  <si>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</si>
  <si>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</si>
  <si>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</si>
  <si>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</si>
  <si>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</si>
  <si>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</si>
  <si>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</si>
  <si>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</si>
  <si>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</si>
  <si>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</si>
  <si>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</si>
  <si>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</si>
  <si>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</si>
  <si>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</si>
  <si>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</si>
  <si>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</si>
  <si>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</si>
  <si>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</si>
  <si>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</si>
  <si>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</si>
  <si>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</si>
  <si>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</si>
  <si>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</si>
  <si>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</si>
  <si>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</si>
  <si>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</si>
  <si>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</si>
  <si>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</si>
  <si>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</si>
  <si>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</si>
  <si>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</si>
  <si>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</si>
  <si>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</si>
  <si>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</si>
  <si>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</si>
  <si>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</si>
  <si>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</si>
  <si>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</si>
  <si>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</si>
  <si>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</si>
  <si>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</si>
  <si>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</si>
  <si>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</si>
  <si>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</si>
  <si>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</si>
  <si>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</si>
  <si>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</si>
  <si>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</si>
  <si>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</si>
  <si>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</si>
  <si>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</si>
  <si>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</si>
  <si>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</si>
  <si>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</si>
  <si>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</si>
  <si>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</si>
  <si>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</si>
  <si>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</si>
  <si>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</si>
  <si>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</si>
  <si>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</si>
  <si>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</si>
  <si>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</si>
  <si>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</si>
  <si>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</si>
  <si>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</si>
  <si>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</si>
  <si>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</si>
  <si>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</si>
  <si>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</si>
  <si>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</si>
  <si>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</si>
  <si>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</si>
  <si>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</si>
  <si>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</si>
  <si>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</si>
  <si>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</si>
  <si>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</si>
  <si>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</si>
  <si>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</si>
  <si>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</si>
  <si>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</si>
  <si>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</si>
  <si>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</si>
  <si>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</si>
  <si>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</si>
  <si>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</si>
  <si>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</si>
  <si>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</si>
  <si>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</si>
  <si>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</si>
  <si>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</si>
  <si>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</si>
  <si>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</si>
  <si>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</si>
  <si>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</si>
  <si>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</si>
  <si>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</si>
  <si>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</si>
  <si>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</si>
  <si>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</si>
  <si>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</si>
  <si>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</si>
  <si>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</si>
  <si>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</si>
  <si>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</si>
  <si>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</si>
  <si>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</si>
  <si>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</si>
  <si>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</si>
  <si>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</si>
  <si>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</si>
  <si>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</si>
  <si>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</si>
  <si>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</si>
  <si>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</si>
  <si>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</si>
  <si>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</si>
  <si>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</si>
  <si>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</si>
  <si>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</si>
  <si>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</si>
  <si>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</si>
  <si>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</si>
  <si>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</si>
  <si>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</si>
  <si>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</si>
  <si>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</si>
  <si>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</si>
  <si>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</si>
  <si>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</si>
  <si>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</si>
  <si>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</si>
  <si>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</si>
  <si>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</si>
  <si>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</si>
  <si>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</si>
  <si>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</si>
  <si>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</si>
  <si>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</si>
  <si>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</si>
  <si>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</si>
  <si>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</si>
  <si>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</si>
  <si>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</si>
  <si>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</si>
  <si>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</si>
  <si>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</si>
  <si>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</si>
  <si>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</si>
  <si>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</si>
  <si>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</si>
  <si>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</si>
  <si>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</si>
  <si>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</si>
  <si>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</si>
  <si>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</si>
  <si>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</si>
  <si>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</si>
  <si>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</si>
  <si>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</si>
  <si>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</si>
  <si>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</si>
  <si>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</si>
  <si>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</si>
  <si>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</si>
  <si>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</si>
  <si>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</si>
  <si>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</si>
  <si>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</si>
  <si>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</si>
  <si>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</si>
  <si>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</si>
  <si>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</si>
  <si>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</si>
  <si>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</si>
  <si>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</si>
  <si>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</si>
  <si>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</si>
  <si>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</si>
  <si>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</si>
  <si>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</si>
  <si>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</si>
  <si>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</si>
  <si>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</si>
  <si>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</si>
  <si>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</si>
  <si>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</si>
  <si>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</si>
  <si>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</si>
  <si>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</si>
  <si>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</si>
  <si>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</si>
  <si>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</si>
  <si>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</si>
  <si>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</si>
  <si>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</si>
  <si>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</si>
  <si>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</si>
  <si>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</si>
  <si>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</si>
  <si>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</si>
  <si>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</si>
  <si>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</si>
  <si>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</si>
  <si>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</si>
  <si>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</si>
  <si>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</si>
  <si>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</si>
  <si>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</si>
  <si>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</si>
  <si>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</si>
  <si>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</si>
  <si>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</si>
  <si>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</si>
  <si>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</si>
  <si>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</si>
  <si>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</si>
  <si>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</si>
  <si>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</si>
  <si>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</si>
  <si>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</si>
  <si>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</si>
  <si>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</si>
  <si>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</si>
  <si>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</si>
  <si>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</si>
  <si>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</si>
  <si>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</si>
  <si>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</si>
  <si>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</si>
  <si>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</si>
  <si>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</si>
  <si>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</si>
  <si>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</si>
  <si>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</si>
  <si>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</si>
  <si>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</si>
  <si>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</si>
  <si>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</si>
  <si>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</si>
  <si>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</si>
  <si>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</si>
  <si>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</si>
  <si>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</si>
  <si>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</si>
  <si>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</si>
  <si>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</si>
  <si>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</si>
  <si>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</si>
  <si>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</si>
  <si>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</si>
  <si>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</si>
  <si>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</si>
  <si>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</si>
  <si>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</si>
  <si>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</si>
  <si>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</si>
  <si>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</si>
  <si>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</si>
  <si>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</si>
  <si>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</si>
  <si>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</si>
  <si>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</si>
  <si>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</si>
  <si>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</si>
  <si>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</si>
  <si>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</si>
  <si>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</si>
  <si>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</si>
  <si>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</si>
  <si>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</si>
  <si>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</si>
  <si>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</si>
  <si>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</si>
  <si>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</si>
  <si>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</si>
  <si>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</si>
  <si>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</si>
  <si>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</si>
  <si>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</si>
  <si>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</si>
  <si>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</si>
  <si>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</si>
  <si>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</si>
  <si>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</si>
  <si>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</si>
  <si>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</si>
  <si>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</si>
  <si>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</si>
  <si>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</si>
  <si>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</si>
  <si>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</si>
  <si>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</si>
  <si>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</si>
  <si>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</si>
  <si>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</si>
  <si>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</si>
  <si>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</si>
  <si>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</si>
  <si>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</si>
  <si>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</si>
  <si>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</si>
  <si>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</si>
  <si>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</si>
  <si>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</si>
  <si>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</si>
  <si>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</si>
  <si>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</si>
  <si>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</si>
  <si>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</si>
  <si>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</si>
  <si>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</si>
  <si>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</si>
  <si>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</si>
  <si>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</si>
  <si>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</si>
  <si>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</si>
  <si>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</si>
  <si>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</si>
  <si>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</si>
  <si>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</si>
  <si>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</si>
  <si>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</si>
  <si>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</si>
  <si>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</si>
  <si>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</si>
  <si>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</si>
  <si>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</si>
  <si>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</si>
  <si>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</si>
  <si>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</si>
  <si>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</si>
  <si>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</si>
  <si>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</si>
  <si>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</si>
  <si>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</si>
  <si>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</si>
  <si>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</si>
  <si>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</si>
  <si>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</si>
  <si>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</si>
  <si>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</si>
  <si>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</si>
  <si>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</si>
  <si>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</si>
  <si>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</si>
  <si>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</si>
  <si>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</si>
  <si>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</si>
  <si>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</si>
  <si>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</si>
  <si>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</si>
  <si>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</si>
  <si>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</si>
  <si>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</si>
  <si>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</si>
  <si>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</si>
  <si>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</si>
  <si>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</si>
  <si>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</si>
  <si>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</si>
  <si>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</si>
  <si>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</si>
  <si>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</si>
  <si>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</si>
  <si>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</si>
  <si>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</si>
  <si>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</si>
  <si>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</si>
  <si>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</si>
  <si>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</si>
  <si>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</si>
  <si>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</si>
  <si>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</si>
  <si>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</si>
  <si>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</si>
  <si>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</si>
  <si>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</si>
  <si>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</si>
  <si>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</si>
  <si>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</si>
  <si>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</si>
  <si>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</si>
  <si>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</si>
  <si>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</si>
  <si>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</si>
  <si>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</si>
  <si>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</si>
  <si>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</si>
  <si>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</si>
  <si>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</si>
  <si>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</si>
  <si>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</si>
  <si>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</si>
  <si>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</si>
  <si>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</si>
  <si>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</si>
  <si>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</si>
  <si>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</si>
  <si>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</si>
  <si>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</si>
  <si>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</si>
  <si>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</si>
  <si>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</si>
  <si>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</si>
  <si>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</si>
  <si>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</si>
  <si>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</si>
  <si>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</si>
  <si>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</si>
  <si>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</si>
  <si>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</si>
  <si>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</si>
  <si>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</si>
  <si>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</si>
  <si>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</si>
  <si>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</si>
  <si>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</si>
  <si>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</si>
  <si>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</si>
  <si>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</si>
  <si>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</si>
  <si>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</si>
  <si>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</si>
  <si>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</si>
  <si>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</si>
  <si>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</si>
  <si>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</si>
  <si>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</si>
  <si>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</si>
  <si>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</si>
  <si>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</si>
  <si>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</si>
  <si>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</si>
  <si>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</si>
  <si>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</si>
  <si>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</si>
  <si>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</si>
  <si>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</si>
  <si>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</si>
  <si>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</si>
  <si>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</si>
  <si>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</si>
  <si>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</si>
  <si>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</si>
  <si>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</si>
  <si>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</si>
  <si>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</si>
  <si>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</si>
  <si>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</si>
  <si>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</si>
  <si>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</si>
  <si>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</si>
  <si>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</si>
  <si>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</si>
  <si>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</si>
  <si>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</si>
  <si>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</si>
  <si>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</si>
  <si>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</si>
  <si>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</si>
  <si>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</si>
  <si>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</si>
  <si>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</si>
  <si>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</si>
  <si>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</si>
  <si>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</si>
  <si>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</si>
  <si>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</si>
  <si>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</si>
  <si>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</si>
  <si>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</si>
  <si>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</si>
  <si>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</si>
  <si>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</si>
  <si>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</si>
  <si>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</si>
  <si>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</si>
  <si>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</si>
  <si>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</si>
  <si>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</si>
  <si>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</si>
  <si>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</si>
  <si>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</si>
  <si>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</si>
  <si>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</si>
  <si>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</si>
  <si>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</si>
  <si>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</si>
  <si>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</si>
  <si>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</si>
  <si>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</si>
  <si>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</si>
  <si>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</si>
  <si>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</si>
  <si>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</si>
  <si>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</si>
  <si>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</si>
  <si>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</si>
  <si>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</si>
  <si>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</si>
  <si>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</si>
  <si>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</si>
  <si>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</si>
  <si>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</si>
  <si>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</si>
  <si>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</si>
  <si>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</si>
  <si>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</si>
  <si>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</si>
  <si>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</si>
  <si>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</si>
  <si>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</si>
  <si>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</si>
  <si>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</si>
  <si>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</si>
  <si>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</si>
  <si>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</si>
  <si>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</si>
  <si>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</si>
  <si>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</si>
  <si>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</si>
  <si>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</si>
  <si>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</si>
  <si>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</si>
  <si>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</si>
  <si>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</si>
  <si>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</si>
  <si>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</si>
  <si>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</si>
  <si>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</si>
  <si>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</si>
  <si>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</si>
  <si>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</si>
  <si>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</si>
  <si>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</si>
  <si>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</si>
  <si>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</si>
  <si>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</si>
  <si>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</si>
  <si>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</si>
  <si>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</si>
  <si>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</si>
  <si>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</si>
  <si>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</si>
  <si>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</si>
  <si>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</si>
  <si>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</si>
  <si>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</si>
  <si>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</si>
  <si>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</si>
  <si>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</si>
  <si>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</si>
  <si>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</si>
  <si>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</si>
  <si>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</si>
  <si>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</si>
  <si>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</si>
  <si>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</si>
  <si>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</si>
  <si>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</si>
  <si>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</si>
  <si>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</si>
  <si>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</si>
  <si>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</si>
  <si>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</si>
  <si>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</si>
  <si>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</si>
  <si>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</si>
  <si>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</si>
  <si>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</si>
  <si>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</si>
  <si>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</si>
  <si>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</si>
  <si>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</si>
  <si>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</si>
  <si>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</si>
  <si>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</si>
  <si>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</si>
  <si>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</si>
  <si>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</si>
  <si>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</si>
  <si>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</si>
  <si>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</si>
  <si>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</si>
  <si>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</si>
  <si>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</si>
  <si>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</si>
  <si>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</si>
  <si>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</si>
  <si>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</si>
  <si>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</si>
  <si>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</si>
  <si>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</si>
  <si>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</si>
  <si>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</si>
  <si>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</si>
  <si>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</si>
  <si>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</si>
  <si>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</si>
  <si>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</si>
  <si>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</si>
  <si>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</si>
  <si>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</si>
  <si>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</si>
  <si>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</si>
  <si>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</si>
  <si>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</si>
  <si>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</si>
  <si>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</si>
  <si>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</si>
  <si>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</si>
  <si>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</si>
  <si>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</si>
  <si>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</si>
  <si>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</si>
  <si>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</si>
  <si>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</si>
  <si>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</si>
  <si>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</si>
  <si>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</si>
  <si>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</si>
  <si>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</si>
  <si>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</si>
  <si>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</si>
  <si>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</si>
  <si>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</si>
  <si>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</si>
  <si>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</si>
  <si>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</si>
  <si>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</si>
  <si>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</si>
  <si>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</si>
  <si>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</si>
  <si>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</si>
  <si>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</si>
  <si>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</si>
  <si>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</si>
  <si>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</si>
  <si>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</si>
  <si>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</si>
  <si>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</si>
  <si>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</si>
  <si>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</si>
  <si>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</si>
  <si>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</si>
  <si>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</si>
  <si>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</si>
  <si>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</si>
  <si>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</si>
  <si>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</si>
  <si>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</si>
  <si>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</si>
  <si>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</si>
  <si>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</si>
  <si>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</si>
  <si>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</si>
  <si>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</si>
  <si>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</si>
  <si>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</si>
  <si>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</si>
  <si>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</si>
  <si>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</si>
  <si>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</si>
  <si>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</si>
  <si>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</si>
  <si>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</si>
  <si>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</si>
  <si>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</si>
  <si>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</si>
  <si>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</si>
  <si>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</si>
  <si>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</si>
  <si>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</si>
  <si>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</si>
  <si>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</si>
  <si>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</si>
  <si>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</si>
  <si>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</si>
  <si>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</si>
  <si>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</si>
  <si>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</si>
  <si>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</si>
  <si>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</si>
  <si>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</si>
  <si>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</si>
  <si>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</si>
  <si>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</si>
  <si>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</si>
  <si>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</si>
  <si>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</si>
  <si>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</si>
  <si>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</si>
  <si>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</si>
  <si>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</si>
  <si>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</si>
  <si>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</si>
  <si>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</si>
  <si>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</si>
  <si>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</si>
  <si>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</si>
  <si>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</si>
  <si>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</si>
  <si>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</si>
  <si>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</si>
  <si>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</si>
  <si>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</si>
  <si>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</si>
  <si>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</si>
  <si>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</si>
  <si>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</si>
  <si>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</si>
  <si>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</si>
  <si>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</si>
  <si>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</si>
  <si>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</si>
  <si>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</si>
  <si>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</si>
  <si>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</si>
  <si>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</si>
  <si>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</si>
  <si>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</si>
  <si>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</si>
  <si>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</si>
  <si>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</si>
  <si>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</si>
  <si>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</si>
  <si>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</si>
  <si>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</si>
  <si>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</si>
  <si>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</si>
  <si>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</si>
  <si>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</si>
  <si>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</si>
  <si>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</si>
  <si>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</si>
  <si>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</si>
  <si>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</si>
  <si>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</si>
  <si>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</si>
  <si>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</si>
  <si>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</si>
  <si>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</si>
  <si>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</si>
  <si>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</si>
  <si>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</si>
  <si>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</si>
  <si>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</si>
  <si>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</si>
  <si>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</si>
  <si>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</si>
  <si>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</si>
  <si>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</si>
  <si>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</si>
  <si>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</si>
  <si>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</si>
  <si>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</si>
  <si>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</si>
  <si>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</si>
  <si>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</si>
  <si>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</si>
  <si>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</si>
  <si>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</si>
  <si>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</si>
  <si>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</si>
  <si>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</si>
  <si>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</si>
  <si>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</si>
  <si>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</si>
  <si>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</si>
  <si>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</si>
  <si>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</si>
  <si>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</si>
  <si>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</si>
  <si>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</si>
  <si>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</si>
  <si>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</si>
  <si>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</si>
  <si>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</si>
  <si>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</si>
  <si>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</si>
  <si>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</si>
  <si>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</si>
  <si>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</si>
  <si>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</si>
  <si>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</si>
  <si>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</si>
  <si>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</si>
  <si>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</si>
  <si>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</si>
  <si>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</si>
  <si>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</si>
  <si>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</si>
  <si>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</si>
  <si>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</si>
  <si>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</si>
  <si>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</si>
  <si>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</si>
  <si>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</si>
  <si>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</si>
  <si>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</si>
  <si>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</si>
  <si>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</si>
  <si>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</si>
  <si>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</si>
  <si>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</si>
  <si>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</si>
  <si>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</si>
  <si>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</si>
  <si>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</si>
  <si>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</si>
  <si>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</si>
  <si>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</si>
  <si>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</si>
  <si>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</si>
  <si>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</si>
  <si>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</si>
  <si>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</si>
  <si>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</si>
  <si>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</si>
  <si>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</si>
  <si>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</si>
  <si>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</si>
  <si>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</si>
  <si>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</si>
  <si>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</si>
  <si>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</si>
  <si>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</si>
  <si>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</si>
  <si>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</si>
  <si>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</si>
  <si>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</si>
  <si>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</si>
  <si>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</si>
  <si>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</si>
  <si>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</si>
  <si>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</si>
  <si>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</si>
  <si>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</si>
  <si>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</si>
  <si>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</si>
  <si>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</si>
  <si>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</si>
  <si>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</si>
  <si>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</si>
  <si>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</si>
  <si>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</si>
  <si>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</si>
  <si>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</si>
  <si>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</si>
  <si>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</si>
  <si>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</si>
  <si>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</si>
  <si>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</si>
  <si>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</si>
  <si>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</si>
  <si>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</si>
  <si>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</si>
  <si>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</si>
  <si>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</si>
  <si>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</si>
  <si>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</si>
  <si>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</si>
  <si>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</si>
  <si>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</si>
  <si>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</si>
  <si>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</si>
  <si>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</si>
  <si>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</si>
  <si>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</si>
  <si>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</si>
  <si>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</si>
  <si>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</si>
  <si>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</si>
  <si>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</si>
  <si>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</si>
  <si>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</si>
  <si>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</si>
  <si>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</si>
  <si>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</si>
  <si>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</si>
  <si>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</si>
  <si>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</si>
  <si>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</si>
  <si>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</si>
  <si>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</si>
  <si>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</si>
  <si>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</si>
  <si>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</si>
  <si>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</si>
  <si>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</si>
  <si>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</si>
  <si>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</si>
  <si>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</si>
  <si>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</si>
  <si>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</si>
  <si>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</si>
  <si>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</si>
  <si>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</si>
  <si>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</si>
  <si>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</si>
  <si>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</si>
  <si>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</si>
  <si>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</si>
  <si>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</si>
  <si>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</si>
  <si>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</si>
  <si>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</si>
  <si>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</si>
  <si>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</si>
  <si>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</si>
  <si>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</si>
  <si>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</si>
  <si>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</si>
  <si>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</si>
  <si>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</si>
  <si>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</si>
  <si>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</si>
  <si>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</si>
  <si>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</si>
  <si>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</si>
  <si>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</si>
  <si>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</si>
  <si>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</si>
  <si>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</si>
  <si>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</si>
  <si>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</si>
  <si>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</si>
  <si>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</si>
  <si>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</si>
  <si>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</si>
  <si>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</si>
  <si>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</si>
  <si>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</si>
  <si>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</si>
  <si>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</si>
  <si>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</si>
  <si>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</si>
  <si>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</si>
  <si>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</si>
  <si>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</si>
  <si>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</si>
  <si>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</si>
  <si>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</si>
  <si>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</si>
  <si>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</si>
  <si>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</si>
  <si>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</si>
  <si>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</si>
  <si>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</si>
  <si>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</si>
  <si>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</si>
  <si>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</si>
  <si>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</si>
  <si>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</si>
  <si>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</si>
  <si>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</si>
  <si>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</si>
  <si>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</si>
  <si>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</si>
  <si>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</si>
  <si>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</si>
  <si>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</si>
  <si>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</si>
  <si>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</si>
  <si>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</si>
  <si>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</si>
  <si>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</si>
  <si>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</si>
  <si>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</si>
  <si>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</si>
  <si>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</si>
  <si>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</si>
  <si>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</si>
  <si>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</si>
  <si>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</si>
  <si>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</si>
  <si>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</si>
  <si>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</si>
  <si>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</si>
  <si>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</si>
  <si>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</si>
  <si>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</si>
  <si>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</si>
  <si>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</si>
  <si>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</si>
  <si>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</si>
  <si>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</si>
  <si>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</si>
  <si>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</si>
  <si>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</si>
  <si>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</si>
  <si>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</si>
  <si>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</si>
  <si>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</si>
  <si>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</si>
  <si>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</si>
  <si>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</si>
  <si>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</si>
  <si>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</si>
  <si>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</si>
  <si>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</si>
  <si>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</si>
  <si>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</si>
  <si>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</si>
  <si>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</si>
  <si>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</si>
  <si>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</si>
  <si>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</si>
  <si>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</si>
  <si>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</si>
  <si>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</si>
  <si>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</si>
  <si>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</si>
  <si>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</si>
  <si>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</si>
  <si>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</si>
  <si>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</si>
  <si>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</si>
  <si>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</si>
  <si>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</si>
  <si>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</si>
  <si>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</si>
  <si>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</si>
  <si>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</si>
  <si>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</si>
  <si>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</si>
  <si>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</si>
  <si>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</si>
  <si>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</si>
  <si>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</si>
  <si>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</si>
  <si>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</si>
  <si>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</si>
  <si>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</si>
  <si>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</si>
  <si>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</si>
  <si>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</si>
  <si>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</si>
  <si>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</si>
  <si>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</si>
  <si>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</si>
  <si>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</si>
  <si>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</si>
  <si>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</si>
  <si>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</si>
  <si>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</si>
  <si>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</si>
  <si>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</si>
  <si>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</si>
  <si>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</si>
  <si>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</si>
  <si>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</si>
  <si>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</si>
  <si>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</si>
  <si>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</si>
  <si>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</si>
  <si>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</si>
  <si>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</si>
  <si>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</si>
  <si>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</si>
  <si>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</si>
  <si>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</si>
  <si>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</si>
  <si>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</si>
  <si>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</si>
  <si>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</si>
  <si>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</si>
  <si>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</si>
  <si>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</si>
  <si>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</si>
  <si>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</si>
  <si>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</si>
  <si>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</si>
  <si>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</si>
  <si>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</si>
  <si>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</si>
  <si>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</si>
  <si>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</si>
  <si>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</si>
  <si>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</si>
  <si>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</si>
  <si>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</si>
  <si>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</si>
  <si>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</si>
  <si>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</si>
  <si>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</si>
  <si>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</si>
  <si>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</si>
  <si>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</si>
  <si>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</si>
  <si>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</si>
  <si>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</si>
  <si>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</si>
  <si>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</si>
  <si>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</si>
  <si>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</si>
  <si>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</si>
  <si>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</si>
  <si>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</si>
  <si>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</si>
  <si>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</si>
  <si>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</si>
  <si>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</si>
  <si>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</si>
  <si>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</si>
  <si>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</si>
  <si>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</si>
  <si>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</si>
  <si>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</si>
  <si>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</si>
  <si>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</si>
  <si>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</si>
  <si>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</si>
  <si>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</si>
  <si>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</si>
  <si>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</si>
  <si>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</si>
  <si>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</si>
  <si>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</si>
  <si>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</si>
  <si>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</si>
  <si>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</si>
  <si>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</si>
  <si>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</si>
  <si>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</si>
  <si>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</si>
  <si>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</si>
  <si>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</si>
  <si>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</si>
  <si>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</si>
  <si>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</si>
  <si>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</si>
  <si>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</si>
  <si>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</si>
  <si>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</si>
  <si>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</si>
  <si>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</si>
  <si>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</si>
  <si>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</si>
  <si>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</si>
  <si>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</si>
  <si>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</si>
  <si>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</si>
  <si>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</si>
  <si>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</si>
  <si>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</si>
  <si>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</si>
  <si>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</si>
  <si>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</si>
  <si>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</si>
  <si>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</si>
  <si>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</si>
  <si>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</si>
  <si>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</si>
  <si>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</si>
  <si>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</si>
  <si>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</si>
  <si>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</si>
  <si>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</si>
  <si>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</si>
  <si>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</si>
  <si>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</si>
  <si>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</si>
  <si>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</si>
  <si>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</si>
  <si>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</si>
  <si>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</si>
  <si>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</si>
  <si>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</si>
  <si>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</si>
  <si>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</si>
  <si>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</si>
  <si>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</si>
  <si>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</si>
  <si>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</si>
  <si>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</si>
  <si>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</si>
  <si>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</si>
  <si>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</si>
  <si>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</si>
  <si>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</si>
  <si>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</si>
  <si>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</si>
  <si>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</si>
  <si>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</si>
  <si>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</si>
  <si>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</si>
  <si>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</si>
  <si>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</si>
  <si>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</si>
  <si>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</si>
  <si>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</si>
  <si>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</si>
  <si>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</si>
  <si>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</si>
  <si>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</si>
  <si>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</si>
  <si>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</si>
  <si>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</si>
  <si>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</si>
  <si>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</si>
  <si>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</si>
  <si>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</si>
  <si>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</si>
  <si>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</si>
  <si>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</si>
  <si>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</si>
  <si>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</si>
  <si>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</si>
  <si>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</si>
  <si>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</si>
  <si>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</si>
  <si>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</si>
  <si>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</si>
  <si>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</si>
  <si>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</si>
  <si>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</si>
  <si>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</si>
  <si>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</si>
  <si>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</si>
  <si>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</si>
  <si>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</si>
  <si>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</si>
  <si>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</si>
  <si>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</si>
  <si>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</si>
  <si>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</si>
  <si>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</si>
  <si>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</si>
  <si>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</si>
  <si>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</si>
  <si>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</si>
  <si>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</si>
  <si>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</si>
  <si>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</si>
  <si>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</si>
  <si>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</si>
  <si>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</si>
  <si>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</si>
  <si>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</si>
  <si>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</si>
  <si>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</si>
  <si>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</si>
  <si>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</si>
  <si>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</si>
  <si>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</si>
  <si>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</si>
  <si>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</si>
  <si>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</si>
  <si>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</si>
  <si>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</si>
  <si>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</si>
  <si>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</si>
  <si>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</si>
  <si>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</si>
  <si>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</si>
  <si>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</si>
  <si>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</si>
  <si>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</si>
  <si>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</si>
  <si>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</si>
  <si>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</si>
  <si>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</si>
  <si>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</si>
  <si>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</si>
  <si>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</si>
  <si>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</si>
  <si>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</si>
  <si>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</si>
  <si>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</si>
  <si>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</si>
  <si>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</si>
  <si>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</si>
  <si>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</si>
  <si>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</si>
  <si>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</si>
  <si>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</si>
  <si>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</si>
  <si>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</si>
  <si>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</si>
  <si>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</si>
  <si>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</si>
  <si>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</si>
  <si>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</si>
  <si>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</si>
  <si>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</si>
  <si>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</si>
  <si>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</si>
  <si>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</si>
  <si>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</si>
  <si>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</si>
  <si>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</si>
  <si>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</si>
  <si>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</si>
  <si>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</si>
  <si>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</si>
  <si>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</si>
  <si>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</si>
  <si>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</si>
  <si>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</si>
  <si>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</si>
  <si>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</si>
  <si>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</si>
  <si>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</si>
  <si>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</si>
  <si>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</si>
  <si>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</si>
  <si>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</si>
  <si>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</si>
  <si>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</si>
  <si>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</si>
  <si>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</si>
  <si>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</si>
  <si>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</si>
  <si>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</si>
  <si>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</si>
  <si>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</si>
  <si>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</si>
  <si>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</si>
  <si>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</si>
  <si>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</si>
  <si>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</si>
  <si>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</si>
  <si>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</si>
  <si>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</si>
  <si>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</si>
  <si>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</si>
  <si>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</si>
  <si>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</si>
  <si>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</si>
  <si>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</si>
  <si>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</si>
  <si>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</si>
  <si>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</si>
  <si>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</si>
  <si>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</si>
  <si>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</si>
  <si>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</si>
  <si>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</si>
  <si>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</si>
  <si>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</si>
  <si>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</si>
  <si>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</si>
  <si>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</si>
  <si>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</si>
  <si>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</si>
  <si>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</si>
  <si>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</si>
  <si>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</si>
  <si>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</si>
  <si>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</si>
  <si>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</si>
  <si>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</si>
  <si>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</si>
  <si>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</si>
  <si>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</si>
  <si>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</si>
  <si>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</si>
  <si>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</si>
  <si>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</si>
  <si>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</si>
  <si>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</si>
  <si>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</si>
  <si>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</si>
  <si>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</si>
  <si>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</si>
  <si>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</si>
  <si>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</si>
  <si>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</si>
  <si>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</si>
  <si>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</si>
  <si>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</si>
  <si>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</si>
  <si>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</si>
  <si>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</si>
  <si>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</si>
  <si>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</si>
  <si>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</si>
  <si>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</si>
  <si>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</si>
  <si>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</si>
  <si>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</si>
  <si>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</si>
  <si>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</si>
  <si>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</si>
  <si>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</si>
  <si>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</si>
  <si>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</si>
  <si>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</si>
  <si>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</si>
  <si>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</si>
  <si>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</si>
  <si>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</si>
  <si>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</si>
  <si>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</si>
  <si>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</si>
  <si>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</si>
  <si>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</si>
  <si>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</si>
  <si>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</si>
  <si>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</si>
  <si>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</si>
  <si>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</si>
  <si>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</si>
  <si>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</si>
  <si>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</si>
  <si>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</si>
  <si>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</si>
  <si>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</si>
  <si>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</si>
  <si>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</si>
  <si>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</si>
  <si>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</si>
  <si>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</si>
  <si>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</si>
  <si>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</si>
  <si>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</si>
  <si>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</si>
  <si>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</si>
  <si>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</si>
  <si>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</si>
  <si>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</si>
  <si>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</si>
  <si>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</si>
  <si>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</si>
  <si>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</si>
  <si>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</si>
  <si>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</si>
  <si>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</si>
  <si>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</si>
  <si>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</si>
  <si>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</si>
  <si>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</si>
  <si>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</si>
  <si>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</si>
  <si>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</si>
  <si>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</si>
  <si>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</si>
  <si>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</si>
  <si>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</si>
  <si>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</si>
  <si>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</si>
  <si>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</si>
  <si>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</si>
  <si>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</si>
  <si>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</si>
  <si>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</si>
  <si>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</si>
  <si>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</si>
  <si>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</si>
  <si>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</si>
  <si>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</si>
  <si>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</si>
  <si>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</si>
  <si>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</si>
  <si>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</si>
  <si>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</si>
  <si>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</si>
  <si>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</si>
  <si>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</si>
  <si>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</si>
  <si>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</si>
  <si>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</si>
  <si>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</si>
  <si>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</si>
  <si>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</si>
  <si>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</si>
  <si>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</si>
  <si>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</si>
  <si>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</si>
  <si>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</si>
  <si>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</si>
  <si>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</si>
  <si>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</si>
  <si>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</si>
  <si>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</si>
  <si>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</si>
  <si>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</si>
  <si>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</si>
  <si>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</si>
  <si>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</si>
  <si>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</si>
  <si>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</si>
  <si>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</si>
  <si>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</si>
  <si>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</si>
  <si>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</si>
  <si>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</si>
  <si>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</si>
  <si>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</si>
  <si>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</si>
  <si>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</si>
  <si>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</si>
  <si>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</si>
  <si>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</si>
  <si>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</si>
  <si>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</si>
  <si>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</si>
  <si>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</si>
  <si>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</si>
  <si>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</si>
  <si>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</si>
  <si>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</si>
  <si>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</si>
  <si>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</si>
  <si>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</si>
  <si>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</si>
  <si>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</si>
  <si>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</si>
  <si>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</si>
  <si>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</si>
  <si>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</si>
  <si>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</si>
  <si>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</si>
  <si>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</si>
  <si>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</si>
  <si>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</si>
  <si>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</si>
  <si>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</si>
  <si>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</si>
  <si>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</si>
  <si>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</si>
  <si>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</si>
  <si>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</si>
  <si>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</si>
  <si>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</si>
  <si>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</si>
  <si>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</si>
  <si>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</si>
  <si>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</si>
  <si>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</si>
  <si>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</si>
  <si>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</si>
  <si>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</si>
  <si>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</si>
  <si>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</si>
  <si>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</si>
  <si>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</si>
  <si>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</si>
  <si>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</si>
  <si>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</si>
  <si>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</si>
  <si>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</si>
  <si>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</si>
  <si>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</si>
  <si>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</si>
  <si>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</si>
  <si>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</si>
  <si>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</si>
  <si>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</si>
  <si>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</si>
  <si>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</si>
  <si>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</si>
  <si>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</si>
  <si>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</si>
  <si>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</si>
  <si>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</si>
  <si>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</si>
  <si>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</si>
  <si>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</si>
  <si>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</si>
  <si>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</si>
  <si>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</si>
  <si>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</si>
  <si>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</si>
  <si>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</si>
  <si>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</si>
  <si>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</si>
  <si>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</si>
  <si>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</si>
  <si>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</si>
  <si>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</si>
  <si>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</si>
  <si>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</si>
  <si>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</si>
  <si>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</si>
  <si>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</si>
  <si>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</si>
  <si>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</si>
  <si>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</si>
  <si>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</si>
  <si>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</si>
  <si>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</si>
  <si>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</si>
  <si>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</si>
  <si>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</si>
  <si>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</si>
  <si>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</si>
  <si>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</si>
  <si>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</si>
  <si>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</si>
  <si>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</si>
  <si>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</si>
  <si>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</si>
  <si>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</si>
  <si>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</si>
  <si>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</si>
  <si>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</si>
  <si>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</si>
  <si>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</si>
  <si>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</si>
  <si>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</si>
  <si>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</si>
  <si>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</si>
  <si>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</si>
  <si>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</si>
  <si>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</si>
  <si>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</si>
  <si>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</si>
  <si>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</si>
  <si>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</si>
  <si>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</si>
  <si>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</si>
  <si>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</si>
  <si>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</si>
  <si>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</si>
  <si>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</si>
  <si>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</si>
  <si>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</si>
  <si>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</si>
  <si>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</si>
  <si>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</si>
  <si>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</si>
  <si>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</si>
  <si>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</si>
  <si>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</si>
  <si>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</si>
  <si>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</si>
  <si>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</si>
  <si>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</si>
  <si>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</si>
  <si>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</si>
  <si>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</si>
  <si>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</si>
  <si>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</si>
  <si>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</si>
  <si>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</si>
  <si>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</si>
  <si>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</si>
  <si>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</si>
  <si>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</si>
  <si>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</si>
  <si>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</si>
  <si>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</si>
  <si>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</si>
  <si>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</si>
  <si>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</si>
  <si>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</si>
  <si>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</si>
  <si>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</si>
  <si>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</si>
  <si>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</si>
  <si>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</si>
  <si>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</si>
  <si>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</si>
  <si>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</si>
  <si>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</si>
  <si>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</si>
  <si>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</si>
  <si>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</si>
  <si>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</si>
  <si>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</si>
  <si>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</si>
  <si>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</si>
  <si>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</si>
  <si>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</si>
  <si>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</si>
  <si>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</si>
  <si>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</si>
  <si>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</si>
  <si>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</si>
  <si>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</si>
  <si>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</si>
  <si>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</si>
  <si>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</si>
  <si>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</si>
  <si>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</si>
  <si>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</si>
  <si>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</si>
  <si>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</si>
  <si>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</si>
  <si>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</si>
  <si>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</si>
  <si>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</si>
  <si>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</si>
  <si>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</si>
  <si>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</si>
  <si>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</si>
  <si>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</si>
  <si>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</si>
  <si>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</si>
  <si>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</si>
  <si>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</si>
  <si>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</si>
  <si>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</si>
  <si>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</si>
  <si>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</si>
  <si>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</si>
  <si>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</si>
  <si>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</si>
  <si>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</si>
  <si>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</si>
  <si>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</si>
  <si>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</si>
  <si>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</si>
  <si>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</si>
  <si>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</si>
  <si>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</si>
  <si>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</si>
  <si>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</si>
  <si>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</si>
  <si>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</si>
  <si>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</si>
  <si>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</si>
  <si>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</si>
  <si>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</si>
  <si>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</si>
  <si>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</si>
  <si>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</si>
  <si>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</si>
  <si>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</si>
  <si>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</si>
  <si>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</si>
  <si>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</si>
  <si>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</si>
  <si>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</si>
  <si>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</si>
  <si>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</si>
  <si>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</si>
  <si>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</si>
  <si>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</si>
  <si>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</si>
  <si>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</si>
  <si>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</si>
  <si>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</si>
  <si>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</si>
  <si>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</si>
  <si>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</si>
  <si>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</si>
  <si>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</si>
  <si>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</si>
  <si>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</si>
  <si>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</si>
  <si>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</si>
  <si>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</si>
  <si>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</si>
  <si>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</si>
  <si>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</si>
  <si>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</si>
  <si>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</si>
  <si>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</si>
  <si>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</si>
  <si>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</si>
  <si>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</si>
  <si>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</si>
  <si>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</si>
  <si>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</si>
  <si>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</si>
  <si>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</si>
  <si>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</si>
  <si>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</si>
  <si>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</si>
  <si>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</si>
  <si>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</si>
  <si>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</si>
  <si>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</si>
  <si>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</si>
  <si>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</si>
  <si>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</si>
  <si>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</si>
  <si>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</si>
  <si>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</si>
  <si>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</si>
  <si>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</si>
  <si>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</si>
  <si>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</si>
  <si>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</si>
  <si>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</si>
  <si>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</si>
  <si>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</si>
  <si>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</si>
  <si>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</si>
  <si>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</si>
  <si>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</si>
  <si>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</si>
  <si>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</si>
  <si>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</si>
  <si>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</si>
  <si>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</si>
  <si>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</si>
  <si>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</si>
  <si>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</si>
  <si>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</si>
  <si>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</si>
  <si>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</si>
  <si>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</si>
  <si>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</si>
  <si>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</si>
  <si>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</si>
  <si>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</si>
  <si>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</si>
  <si>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</si>
  <si>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</si>
  <si>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</si>
  <si>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</si>
  <si>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</si>
  <si>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</si>
  <si>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</si>
  <si>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</si>
  <si>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</si>
  <si>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</si>
  <si>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</si>
  <si>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</si>
  <si>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</si>
  <si>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</si>
  <si>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</si>
  <si>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</si>
  <si>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</si>
  <si>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</si>
  <si>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</si>
  <si>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</si>
  <si>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</si>
  <si>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</si>
  <si>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</si>
  <si>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</si>
  <si>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</si>
  <si>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</si>
  <si>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</si>
  <si>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</si>
  <si>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</si>
  <si>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</si>
  <si>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</si>
  <si>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</si>
  <si>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</si>
  <si>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</si>
  <si>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</si>
  <si>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</si>
  <si>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</si>
  <si>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</si>
  <si>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</si>
  <si>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</si>
  <si>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</si>
  <si>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</si>
  <si>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</si>
  <si>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</si>
  <si>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</si>
  <si>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</si>
  <si>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</si>
  <si>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</si>
  <si>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</si>
  <si>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</si>
  <si>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</si>
  <si>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</si>
  <si>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</si>
  <si>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</si>
  <si>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</si>
  <si>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</si>
  <si>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</si>
  <si>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</si>
  <si>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</si>
  <si>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</si>
  <si>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</si>
  <si>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</si>
  <si>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</si>
  <si>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</si>
  <si>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</si>
  <si>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</si>
  <si>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</si>
  <si>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</si>
  <si>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</si>
  <si>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</si>
  <si>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</si>
  <si>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</si>
  <si>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</si>
  <si>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</si>
  <si>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</si>
  <si>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</si>
  <si>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</si>
  <si>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</si>
  <si>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</si>
  <si>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</si>
  <si>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</si>
  <si>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</si>
  <si>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</si>
  <si>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</si>
  <si>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</si>
  <si>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</si>
  <si>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</si>
  <si>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</si>
  <si>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</si>
  <si>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</si>
  <si>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</si>
  <si>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</si>
  <si>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</si>
  <si>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</si>
  <si>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</si>
  <si>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</si>
  <si>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</si>
  <si>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</si>
  <si>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</si>
  <si>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</si>
  <si>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</si>
  <si>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</si>
  <si>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</si>
  <si>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</si>
  <si>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</si>
  <si>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</si>
  <si>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</si>
  <si>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</si>
  <si>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</si>
  <si>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</si>
  <si>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</si>
  <si>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</si>
  <si>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</si>
  <si>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</si>
  <si>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</si>
  <si>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</si>
  <si>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</si>
  <si>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</si>
  <si>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</si>
  <si>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</si>
  <si>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</si>
  <si>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</si>
  <si>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</si>
  <si>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</si>
  <si>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</si>
  <si>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</si>
  <si>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</si>
  <si>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</si>
  <si>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</si>
  <si>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</si>
  <si>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</si>
  <si>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</si>
  <si>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</si>
  <si>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</si>
  <si>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</si>
  <si>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</si>
  <si>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</si>
  <si>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</si>
  <si>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</si>
  <si>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</si>
  <si>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</si>
  <si>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</si>
  <si>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</si>
  <si>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</si>
  <si>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</si>
  <si>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</si>
  <si>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</si>
  <si>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</si>
  <si>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</si>
  <si>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</si>
  <si>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</si>
  <si>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</si>
  <si>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</si>
  <si>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</si>
  <si>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</si>
  <si>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</si>
  <si>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</si>
  <si>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</si>
  <si>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</si>
  <si>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</si>
  <si>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</si>
  <si>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</si>
  <si>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</si>
  <si>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</si>
  <si>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</si>
  <si>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</si>
  <si>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</si>
  <si>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</si>
  <si>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</si>
  <si>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</si>
  <si>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</si>
  <si>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</si>
  <si>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</si>
  <si>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</si>
  <si>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</si>
  <si>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</si>
  <si>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</si>
  <si>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</si>
  <si>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</si>
  <si>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</si>
  <si>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</si>
  <si>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</si>
  <si>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</si>
  <si>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</si>
  <si>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</si>
  <si>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</si>
  <si>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</si>
  <si>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</si>
  <si>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</si>
  <si>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</si>
  <si>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</si>
  <si>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</si>
  <si>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</si>
  <si>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</si>
  <si>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</si>
  <si>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</si>
  <si>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</si>
  <si>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</si>
  <si>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</si>
  <si>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</si>
  <si>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</si>
  <si>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</si>
  <si>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</si>
  <si>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</si>
  <si>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</si>
  <si>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</si>
  <si>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</si>
  <si>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</si>
  <si>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</si>
  <si>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</si>
  <si>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</si>
  <si>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</si>
  <si>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</si>
  <si>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</si>
  <si>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</si>
  <si>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</si>
  <si>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</si>
  <si>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</si>
  <si>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</si>
  <si>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</si>
  <si>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</si>
  <si>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</si>
  <si>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</si>
  <si>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</si>
  <si>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</si>
  <si>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</si>
  <si>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</si>
  <si>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</si>
  <si>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</si>
  <si>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</si>
  <si>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</si>
  <si>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</si>
  <si>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</si>
  <si>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</si>
  <si>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</si>
  <si>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</si>
  <si>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</si>
  <si>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</si>
  <si>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</si>
  <si>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</si>
  <si>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</si>
  <si>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</si>
  <si>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</si>
  <si>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</si>
  <si>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</si>
  <si>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</si>
  <si>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</si>
  <si>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</si>
  <si>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</si>
  <si>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</si>
  <si>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</si>
  <si>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</si>
  <si>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</si>
  <si>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</si>
  <si>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</si>
  <si>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</si>
  <si>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</si>
  <si>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</si>
  <si>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</si>
  <si>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</si>
  <si>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</si>
  <si>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</si>
  <si>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</si>
  <si>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</si>
  <si>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</si>
  <si>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</si>
  <si>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</si>
  <si>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</si>
  <si>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</si>
  <si>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</si>
  <si>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</si>
  <si>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</si>
  <si>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</si>
  <si>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</si>
  <si>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</si>
  <si>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</si>
  <si>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</si>
  <si>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</si>
  <si>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</si>
  <si>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</si>
  <si>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</si>
  <si>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</si>
  <si>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</si>
  <si>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</si>
  <si>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</si>
  <si>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</si>
  <si>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</si>
  <si>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</si>
  <si>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</si>
  <si>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</si>
  <si>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</si>
  <si>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</si>
  <si>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</si>
  <si>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</si>
  <si>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</si>
  <si>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</si>
  <si>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</si>
  <si>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</si>
  <si>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</si>
  <si>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</si>
  <si>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</si>
  <si>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</si>
  <si>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</si>
  <si>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</si>
  <si>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</si>
  <si>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</si>
  <si>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</si>
  <si>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</si>
  <si>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</si>
  <si>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</si>
  <si>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</si>
  <si>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</si>
  <si>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</si>
  <si>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</si>
  <si>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</si>
  <si>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</si>
  <si>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</si>
  <si>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</si>
  <si>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</si>
  <si>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</si>
  <si>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</si>
  <si>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</si>
  <si>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</si>
  <si>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</si>
  <si>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</si>
  <si>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</si>
  <si>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</si>
  <si>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</si>
  <si>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</si>
  <si>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</si>
  <si>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</si>
  <si>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</si>
  <si>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</si>
  <si>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</si>
  <si>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</si>
  <si>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</si>
  <si>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</si>
  <si>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</si>
  <si>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</si>
  <si>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</si>
  <si>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</si>
  <si>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</si>
  <si>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</si>
  <si>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</si>
  <si>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</si>
  <si>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</si>
  <si>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</si>
  <si>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</si>
  <si>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</si>
  <si>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</si>
  <si>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</si>
  <si>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</si>
  <si>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</si>
  <si>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</si>
  <si>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</si>
  <si>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</si>
  <si>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</si>
  <si>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</si>
  <si>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</si>
  <si>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</si>
  <si>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</si>
  <si>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</si>
  <si>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</si>
  <si>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</si>
  <si>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</si>
  <si>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</si>
  <si>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</si>
  <si>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</si>
  <si>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</si>
  <si>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</si>
  <si>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</si>
  <si>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</si>
  <si>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</si>
  <si>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</si>
  <si>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</si>
  <si>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</si>
  <si>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</si>
  <si>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</si>
  <si>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</si>
  <si>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</si>
  <si>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</si>
  <si>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</si>
  <si>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</si>
  <si>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</si>
  <si>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</si>
  <si>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</si>
  <si>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</si>
  <si>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</si>
  <si>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</si>
  <si>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</si>
  <si>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</si>
  <si>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</si>
  <si>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</si>
  <si>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</si>
  <si>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</si>
  <si>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</si>
  <si>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</si>
  <si>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</si>
  <si>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</si>
  <si>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</si>
  <si>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</si>
  <si>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</si>
  <si>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</si>
  <si>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</si>
  <si>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</si>
  <si>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</si>
  <si>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</si>
  <si>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</si>
  <si>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</si>
  <si>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</si>
  <si>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</si>
  <si>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</si>
  <si>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</si>
  <si>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</si>
  <si>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</si>
  <si>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</si>
  <si>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</si>
  <si>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</si>
  <si>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</si>
  <si>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</si>
  <si>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</si>
  <si>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</si>
  <si>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</si>
  <si>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</si>
  <si>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</si>
  <si>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</si>
  <si>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</si>
  <si>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</si>
  <si>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</si>
  <si>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</si>
  <si>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</si>
  <si>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</si>
  <si>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</si>
  <si>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</si>
  <si>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</si>
  <si>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</si>
  <si>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</si>
  <si>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</si>
  <si>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</si>
  <si>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</si>
  <si>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</si>
  <si>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</si>
  <si>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</si>
  <si>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</si>
  <si>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</si>
  <si>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</si>
  <si>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</si>
  <si>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</si>
  <si>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</si>
  <si>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</si>
  <si>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</si>
  <si>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</si>
  <si>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</si>
  <si>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</si>
  <si>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</si>
  <si>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</si>
  <si>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</si>
  <si>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</si>
  <si>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</si>
  <si>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</si>
  <si>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</si>
  <si>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</si>
  <si>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</si>
  <si>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</si>
  <si>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</si>
  <si>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</si>
  <si>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</si>
  <si>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</si>
  <si>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</si>
  <si>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</si>
  <si>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</si>
  <si>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</si>
  <si>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</si>
  <si>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</si>
  <si>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</si>
  <si>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</si>
  <si>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</si>
  <si>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</si>
  <si>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</si>
  <si>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</si>
  <si>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</si>
  <si>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</si>
  <si>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</si>
  <si>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</si>
  <si>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</si>
  <si>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</si>
  <si>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</si>
  <si>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</si>
  <si>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</si>
  <si>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</si>
  <si>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</si>
  <si>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</si>
  <si>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</si>
  <si>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</si>
  <si>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</si>
  <si>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</si>
  <si>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</si>
  <si>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</si>
  <si>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</si>
  <si>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</si>
  <si>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</si>
  <si>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</si>
  <si>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</si>
  <si>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</si>
  <si>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</si>
  <si>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</si>
  <si>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</si>
  <si>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</si>
  <si>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</si>
  <si>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</si>
  <si>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</si>
  <si>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</si>
  <si>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</si>
  <si>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</si>
  <si>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</si>
  <si>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</si>
  <si>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</si>
  <si>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</si>
  <si>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</si>
  <si>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</si>
  <si>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</si>
  <si>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</si>
  <si>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</si>
  <si>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</si>
  <si>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</si>
  <si>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</si>
  <si>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</si>
  <si>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</si>
  <si>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</si>
  <si>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</si>
  <si>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</si>
  <si>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</si>
  <si>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</si>
  <si>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</si>
  <si>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</si>
  <si>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</si>
  <si>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</si>
  <si>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</si>
  <si>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</si>
  <si>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</si>
  <si>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</si>
  <si>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</si>
  <si>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</si>
  <si>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</si>
  <si>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</si>
  <si>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</si>
  <si>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</si>
  <si>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</si>
  <si>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</si>
  <si>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</si>
  <si>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</si>
  <si>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</si>
  <si>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</si>
  <si>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</si>
  <si>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</si>
  <si>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</si>
  <si>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</si>
  <si>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</si>
  <si>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</si>
  <si>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</si>
  <si>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</si>
  <si>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</si>
  <si>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</si>
  <si>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</si>
  <si>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</si>
  <si>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</si>
  <si>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</si>
  <si>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</si>
  <si>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</si>
  <si>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</si>
  <si>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</si>
  <si>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</si>
  <si>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</si>
  <si>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</si>
  <si>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</si>
  <si>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</si>
  <si>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</si>
  <si>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</si>
  <si>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</si>
  <si>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</si>
  <si>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</si>
  <si>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</si>
  <si>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</si>
  <si>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</si>
  <si>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</si>
  <si>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</si>
  <si>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</si>
  <si>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</si>
  <si>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</si>
  <si>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</si>
  <si>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</si>
  <si>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</si>
  <si>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</si>
  <si>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</si>
  <si>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</si>
  <si>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</si>
  <si>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</si>
  <si>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</si>
  <si>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</si>
  <si>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</si>
  <si>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</si>
  <si>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</si>
  <si>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</si>
  <si>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</si>
  <si>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</si>
  <si>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</si>
  <si>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</si>
  <si>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</si>
  <si>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</si>
  <si>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</si>
  <si>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</si>
  <si>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</si>
  <si>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</si>
  <si>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</si>
  <si>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</si>
  <si>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</si>
  <si>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</si>
  <si>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</si>
  <si>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</si>
  <si>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</si>
  <si>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</si>
  <si>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</si>
  <si>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</si>
  <si>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</si>
  <si>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</si>
  <si>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</si>
  <si>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</si>
  <si>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</si>
  <si>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</si>
  <si>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</si>
  <si>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</si>
  <si>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</si>
  <si>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</si>
  <si>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</si>
  <si>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</si>
  <si>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</si>
  <si>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</si>
  <si>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</si>
  <si>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</si>
  <si>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</si>
  <si>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</si>
  <si>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</si>
  <si>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</si>
  <si>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</si>
  <si>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</si>
  <si>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</si>
  <si>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</si>
  <si>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</si>
  <si>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</si>
  <si>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</si>
  <si>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</si>
  <si>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</si>
  <si>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</si>
  <si>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</si>
  <si>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</si>
  <si>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</si>
  <si>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</si>
  <si>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</si>
  <si>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</si>
  <si>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</si>
  <si>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</si>
  <si>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</si>
  <si>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</si>
  <si>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</si>
  <si>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</si>
  <si>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</si>
  <si>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</si>
  <si>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</si>
  <si>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</si>
  <si>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</si>
  <si>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</si>
  <si>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</si>
  <si>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</si>
  <si>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</si>
  <si>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</si>
  <si>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</si>
  <si>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</si>
  <si>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</si>
  <si>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</si>
  <si>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</si>
  <si>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</si>
  <si>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</si>
  <si>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</si>
  <si>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</si>
  <si>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</si>
  <si>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</si>
  <si>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</si>
  <si>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</si>
  <si>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</si>
  <si>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</si>
  <si>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</si>
  <si>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</si>
  <si>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</si>
  <si>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</si>
  <si>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</si>
  <si>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</si>
  <si>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</si>
  <si>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</si>
  <si>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</si>
  <si>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</si>
  <si>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</si>
  <si>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</si>
  <si>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</si>
  <si>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</si>
  <si>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</si>
  <si>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</si>
  <si>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</si>
  <si>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</si>
  <si>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</si>
  <si>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</si>
  <si>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</si>
  <si>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</si>
  <si>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</si>
  <si>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</si>
  <si>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</si>
  <si>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</si>
  <si>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</si>
  <si>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</si>
  <si>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</si>
  <si>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</si>
  <si>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</si>
  <si>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</si>
  <si>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</si>
  <si>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</si>
  <si>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</si>
  <si>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</si>
  <si>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</si>
  <si>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</si>
  <si>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</si>
  <si>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</si>
  <si>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</si>
  <si>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</si>
  <si>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</si>
  <si>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</si>
  <si>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</si>
  <si>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</si>
  <si>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</si>
  <si>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</si>
  <si>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</si>
  <si>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</si>
  <si>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</si>
  <si>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</si>
  <si>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</si>
  <si>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</si>
  <si>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</si>
  <si>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</si>
  <si>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</si>
  <si>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</si>
  <si>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</si>
  <si>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</si>
  <si>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</si>
  <si>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</si>
  <si>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</si>
  <si>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</si>
  <si>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</si>
  <si>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</si>
  <si>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</si>
  <si>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</si>
  <si>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</si>
  <si>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</si>
  <si>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</si>
  <si>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</si>
  <si>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</si>
  <si>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</si>
  <si>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</si>
  <si>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</si>
  <si>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</si>
  <si>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</si>
  <si>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</si>
  <si>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</si>
  <si>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</si>
  <si>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</si>
  <si>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</si>
  <si>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</si>
  <si>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</si>
  <si>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</si>
  <si>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</si>
  <si>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</si>
  <si>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</si>
  <si>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</si>
  <si>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</si>
  <si>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</si>
  <si>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</si>
  <si>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</si>
  <si>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</si>
  <si>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</si>
  <si>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</si>
  <si>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</si>
  <si>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</si>
  <si>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</si>
  <si>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</si>
  <si>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</si>
  <si>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</si>
  <si>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</si>
  <si>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</si>
  <si>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</si>
  <si>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</si>
  <si>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</si>
  <si>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</si>
  <si>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</si>
  <si>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</si>
  <si>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</si>
  <si>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</si>
  <si>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</si>
  <si>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</si>
  <si>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</si>
  <si>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</si>
  <si>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</si>
  <si>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</si>
  <si>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</si>
  <si>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</si>
  <si>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</si>
  <si>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</si>
  <si>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</si>
  <si>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</si>
  <si>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</si>
  <si>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</si>
  <si>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</si>
  <si>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</si>
  <si>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</si>
  <si>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</si>
  <si>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</si>
  <si>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</si>
  <si>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</si>
  <si>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</si>
  <si>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</si>
  <si>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</si>
  <si>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</si>
  <si>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</si>
  <si>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</si>
  <si>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</si>
  <si>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</si>
  <si>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</si>
  <si>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</si>
  <si>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</si>
  <si>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</si>
  <si>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</si>
  <si>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</si>
  <si>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</si>
  <si>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</si>
  <si>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</si>
  <si>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</si>
  <si>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</si>
  <si>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</si>
  <si>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</si>
  <si>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</si>
  <si>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</si>
  <si>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</si>
  <si>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</si>
  <si>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</si>
  <si>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</si>
  <si>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</si>
  <si>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</si>
  <si>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</si>
  <si>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</si>
  <si>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</si>
  <si>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</si>
  <si>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</si>
  <si>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</si>
  <si>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</si>
  <si>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</si>
  <si>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</si>
  <si>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</si>
  <si>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</si>
  <si>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</si>
  <si>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</si>
  <si>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</si>
  <si>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</si>
  <si>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</si>
  <si>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</si>
  <si>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</si>
  <si>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</si>
  <si>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</si>
  <si>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</si>
  <si>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</si>
  <si>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</si>
  <si>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</si>
  <si>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</si>
  <si>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</si>
  <si>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</si>
  <si>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</si>
  <si>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</si>
  <si>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</si>
  <si>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</si>
  <si>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</si>
  <si>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</si>
  <si>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</si>
  <si>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</si>
  <si>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</si>
  <si>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</si>
  <si>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</si>
  <si>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</si>
  <si>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</si>
  <si>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</si>
  <si>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</si>
  <si>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</si>
  <si>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</si>
  <si>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</si>
  <si>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</si>
  <si>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</si>
  <si>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</si>
  <si>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</si>
  <si>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</si>
  <si>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</si>
  <si>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</si>
  <si>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</si>
  <si>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</si>
  <si>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</si>
  <si>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</si>
  <si>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</si>
  <si>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</si>
  <si>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</si>
  <si>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</si>
  <si>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</si>
  <si>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</si>
  <si>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</si>
  <si>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</si>
  <si>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</si>
  <si>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</si>
  <si>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</si>
  <si>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</si>
  <si>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</si>
  <si>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</si>
  <si>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</si>
  <si>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</si>
  <si>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</si>
  <si>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</si>
  <si>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</si>
  <si>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</si>
  <si>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</si>
  <si>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</si>
  <si>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</si>
  <si>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</si>
  <si>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</si>
  <si>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</si>
  <si>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</si>
  <si>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</si>
  <si>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</si>
  <si>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</si>
  <si>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</si>
  <si>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</si>
  <si>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</si>
  <si>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</si>
  <si>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</si>
  <si>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</si>
  <si>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</si>
  <si>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</si>
  <si>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</si>
  <si>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</si>
  <si>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</si>
  <si>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</si>
  <si>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</si>
  <si>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</si>
  <si>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</si>
  <si>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</si>
  <si>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</si>
  <si>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</si>
  <si>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</si>
  <si>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</si>
  <si>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</si>
  <si>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</si>
  <si>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</si>
  <si>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</si>
  <si>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</si>
  <si>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</si>
  <si>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</si>
  <si>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</si>
  <si>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</si>
  <si>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</si>
  <si>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</si>
  <si>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</si>
  <si>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</si>
  <si>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</si>
  <si>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</si>
  <si>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</si>
  <si>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</si>
  <si>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</si>
  <si>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</si>
  <si>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</si>
  <si>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</si>
  <si>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</si>
  <si>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</si>
  <si>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</si>
  <si>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</si>
  <si>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</si>
  <si>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</si>
  <si>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</si>
  <si>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</si>
  <si>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</si>
  <si>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</si>
  <si>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</si>
  <si>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</si>
  <si>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</si>
  <si>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</si>
  <si>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</si>
  <si>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</si>
  <si>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</si>
  <si>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</si>
  <si>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</si>
  <si>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</si>
  <si>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</si>
  <si>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</si>
  <si>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</si>
  <si>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</si>
  <si>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</si>
  <si>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</si>
  <si>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</si>
  <si>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</si>
  <si>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</si>
  <si>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</si>
  <si>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</si>
  <si>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</si>
  <si>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</si>
  <si>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</si>
  <si>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</si>
  <si>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</si>
  <si>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</si>
  <si>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</si>
  <si>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</si>
  <si>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</si>
  <si>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</si>
  <si>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</si>
  <si>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</si>
  <si>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</si>
  <si>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</si>
  <si>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</si>
  <si>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</si>
  <si>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</si>
  <si>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</si>
  <si>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</si>
  <si>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</si>
  <si>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</si>
  <si>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</si>
  <si>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</si>
  <si>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</si>
  <si>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</si>
  <si>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</si>
  <si>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</si>
  <si>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</si>
  <si>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</si>
  <si>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</si>
  <si>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</si>
  <si>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</si>
  <si>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</si>
  <si>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</si>
  <si>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</si>
  <si>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</si>
  <si>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</si>
  <si>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</si>
  <si>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</si>
  <si>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</si>
  <si>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</si>
  <si>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</si>
  <si>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</si>
  <si>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</si>
  <si>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</si>
  <si>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</si>
  <si>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</si>
  <si>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</si>
  <si>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</si>
  <si>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</si>
  <si>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</si>
  <si>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</si>
  <si>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</si>
  <si>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</si>
  <si>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</si>
  <si>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</si>
  <si>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</si>
  <si>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</si>
  <si>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</si>
  <si>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</si>
  <si>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</si>
  <si>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</si>
  <si>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</si>
  <si>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</si>
  <si>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</si>
  <si>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</si>
  <si>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</si>
  <si>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</si>
  <si>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</si>
  <si>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</si>
  <si>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</si>
  <si>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</si>
  <si>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</si>
  <si>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</si>
  <si>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</si>
  <si>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</si>
  <si>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</si>
  <si>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</si>
  <si>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</si>
  <si>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</si>
  <si>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</si>
  <si>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</si>
  <si>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</si>
  <si>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</si>
  <si>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</si>
  <si>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</si>
  <si>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</si>
  <si>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</si>
  <si>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</si>
  <si>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</si>
  <si>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</si>
  <si>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</si>
  <si>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</si>
  <si>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</si>
  <si>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</si>
  <si>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</si>
  <si>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</si>
  <si>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</si>
  <si>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</si>
  <si>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</si>
  <si>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</si>
  <si>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</si>
  <si>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</si>
  <si>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</si>
  <si>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</si>
  <si>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</si>
  <si>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</si>
  <si>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</si>
  <si>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</si>
  <si>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</si>
  <si>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</si>
  <si>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</si>
  <si>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</si>
  <si>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</si>
  <si>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</si>
  <si>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</si>
  <si>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</si>
  <si>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</si>
  <si>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</si>
  <si>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</si>
  <si>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</si>
  <si>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</si>
  <si>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</si>
  <si>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</si>
  <si>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</si>
  <si>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</si>
  <si>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</si>
  <si>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</si>
  <si>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</si>
  <si>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</si>
  <si>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</si>
  <si>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</si>
  <si>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</si>
  <si>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</si>
  <si>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</si>
  <si>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</si>
  <si>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</si>
  <si>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</si>
  <si>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</si>
  <si>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</si>
  <si>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</si>
  <si>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</si>
  <si>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</si>
  <si>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</si>
  <si>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</si>
  <si>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</si>
  <si>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</si>
  <si>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</si>
  <si>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</si>
  <si>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</si>
  <si>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</si>
  <si>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</si>
  <si>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</si>
  <si>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</si>
  <si>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</si>
  <si>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</si>
  <si>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</si>
  <si>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</si>
  <si>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</si>
  <si>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</si>
  <si>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</si>
  <si>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</si>
  <si>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</si>
  <si>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</si>
  <si>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</si>
  <si>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</si>
  <si>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</si>
  <si>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</si>
  <si>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</si>
  <si>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</si>
  <si>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</si>
  <si>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</si>
  <si>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</si>
  <si>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</si>
  <si>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</si>
  <si>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</si>
  <si>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</si>
  <si>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</si>
  <si>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</si>
  <si>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</si>
  <si>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</si>
  <si>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</si>
  <si>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</si>
  <si>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</si>
  <si>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</si>
  <si>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</si>
  <si>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</si>
  <si>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</si>
  <si>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</si>
  <si>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</si>
  <si>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</si>
  <si>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</si>
  <si>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</si>
  <si>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</si>
  <si>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</si>
  <si>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</si>
  <si>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</si>
  <si>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</si>
  <si>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</si>
  <si>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</si>
  <si>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</si>
  <si>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</si>
  <si>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</si>
  <si>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</si>
  <si>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</si>
  <si>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</si>
  <si>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</si>
  <si>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</si>
  <si>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</si>
  <si>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</si>
  <si>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</si>
  <si>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</si>
  <si>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</si>
  <si>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</si>
  <si>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</si>
  <si>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</si>
  <si>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</si>
  <si>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</si>
  <si>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</si>
  <si>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</si>
  <si>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</si>
  <si>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</si>
  <si>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</si>
  <si>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</si>
  <si>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</si>
  <si>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</si>
  <si>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</si>
  <si>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</si>
  <si>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</si>
  <si>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</si>
  <si>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</si>
  <si>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</si>
  <si>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</si>
  <si>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</si>
  <si>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</si>
  <si>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</si>
  <si>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</si>
  <si>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</si>
  <si>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</si>
  <si>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</si>
  <si>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</si>
  <si>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</si>
  <si>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</si>
  <si>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</si>
  <si>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</si>
  <si>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</si>
  <si>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</si>
  <si>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</si>
  <si>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</si>
  <si>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</si>
  <si>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</si>
  <si>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</si>
  <si>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</si>
  <si>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</si>
  <si>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</si>
  <si>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</si>
  <si>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</si>
  <si>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</si>
  <si>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</si>
  <si>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</si>
  <si>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</si>
  <si>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</si>
  <si>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</si>
  <si>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</si>
  <si>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</si>
  <si>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</si>
  <si>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</si>
  <si>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</si>
  <si>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</si>
  <si>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</si>
  <si>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</si>
  <si>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</si>
  <si>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</si>
  <si>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</si>
  <si>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</si>
  <si>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</si>
  <si>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</si>
  <si>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</si>
  <si>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</si>
  <si>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</si>
  <si>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</si>
  <si>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</si>
  <si>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</si>
  <si>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</si>
  <si>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</si>
  <si>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</si>
  <si>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</si>
  <si>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</si>
  <si>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</si>
  <si>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</si>
  <si>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</si>
  <si>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</si>
  <si>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</si>
  <si>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</si>
  <si>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</si>
  <si>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</si>
  <si>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</si>
  <si>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</si>
  <si>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</si>
  <si>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</si>
  <si>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</si>
  <si>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</si>
  <si>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</si>
  <si>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</si>
  <si>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</si>
  <si>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</si>
  <si>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</si>
  <si>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</si>
  <si>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</si>
  <si>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</si>
  <si>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</si>
  <si>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</si>
  <si>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</si>
  <si>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</si>
  <si>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</si>
  <si>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</si>
  <si>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</si>
  <si>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</si>
  <si>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</si>
  <si>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</si>
  <si>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</si>
  <si>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</si>
  <si>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</si>
  <si>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</si>
  <si>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</si>
  <si>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</si>
  <si>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</si>
  <si>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</si>
  <si>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</si>
  <si>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</si>
  <si>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</si>
  <si>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</si>
  <si>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</si>
  <si>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</si>
  <si>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</si>
  <si>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</si>
  <si>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</si>
  <si>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</si>
  <si>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</si>
  <si>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</si>
  <si>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</si>
  <si>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</si>
  <si>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</si>
  <si>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</si>
  <si>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</si>
  <si>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</si>
  <si>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</si>
  <si>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</si>
  <si>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</si>
  <si>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</si>
  <si>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</si>
  <si>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</si>
  <si>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</si>
  <si>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</si>
  <si>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</si>
  <si>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</si>
  <si>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</si>
  <si>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</si>
  <si>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</si>
  <si>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</si>
  <si>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</si>
  <si>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</si>
  <si>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</si>
  <si>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</si>
  <si>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</si>
  <si>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</si>
  <si>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</si>
  <si>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</si>
  <si>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</si>
  <si>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</si>
  <si>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</si>
  <si>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</si>
  <si>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</si>
  <si>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</si>
  <si>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</si>
  <si>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</si>
  <si>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</si>
  <si>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</si>
  <si>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</si>
  <si>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</si>
  <si>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</si>
  <si>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</si>
  <si>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</si>
  <si>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</si>
  <si>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</si>
  <si>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</si>
  <si>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</si>
  <si>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</si>
  <si>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</si>
  <si>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</si>
  <si>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</si>
  <si>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</si>
  <si>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</si>
  <si>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</si>
  <si>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</si>
  <si>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</si>
  <si>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</si>
  <si>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</si>
  <si>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</si>
  <si>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</si>
  <si>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</si>
  <si>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</si>
  <si>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</si>
  <si>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</si>
  <si>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</si>
  <si>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</si>
  <si>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</si>
  <si>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</si>
  <si>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</si>
  <si>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</si>
  <si>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</si>
  <si>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</si>
  <si>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</si>
  <si>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</si>
  <si>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</si>
  <si>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</si>
  <si>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</si>
  <si>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</si>
  <si>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</si>
  <si>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</si>
  <si>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</si>
  <si>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</si>
  <si>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</si>
  <si>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</si>
  <si>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</si>
  <si>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</si>
  <si>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</si>
  <si>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</si>
  <si>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</si>
  <si>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</si>
  <si>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</si>
  <si>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</si>
  <si>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</si>
  <si>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</si>
  <si>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</si>
  <si>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</si>
  <si>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</si>
  <si>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</si>
  <si>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</si>
  <si>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</si>
  <si>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</si>
  <si>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</si>
  <si>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</si>
  <si>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</si>
  <si>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</si>
  <si>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</si>
  <si>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</si>
  <si>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</si>
  <si>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</si>
  <si>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</si>
  <si>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</si>
  <si>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</si>
  <si>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</si>
  <si>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</si>
  <si>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</si>
  <si>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</si>
  <si>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</si>
  <si>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</si>
  <si>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</si>
  <si>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</si>
  <si>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</si>
  <si>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</si>
  <si>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</si>
  <si>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</si>
  <si>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</si>
  <si>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</si>
  <si>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</si>
  <si>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</si>
  <si>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</si>
  <si>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</si>
  <si>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</si>
  <si>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</si>
  <si>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</si>
  <si>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</si>
  <si>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</si>
  <si>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</si>
  <si>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</si>
  <si>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</si>
  <si>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</si>
  <si>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</si>
  <si>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</si>
  <si>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</si>
  <si>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</si>
  <si>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</si>
  <si>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</si>
  <si>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</si>
  <si>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</si>
  <si>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</si>
  <si>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</si>
  <si>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</si>
  <si>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</si>
  <si>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</si>
  <si>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</si>
  <si>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</si>
  <si>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</si>
  <si>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</si>
  <si>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</si>
  <si>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</si>
  <si>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</si>
  <si>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</si>
  <si>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</si>
  <si>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</si>
  <si>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</si>
  <si>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</si>
  <si>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</si>
  <si>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</si>
  <si>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</si>
  <si>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</si>
  <si>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</si>
  <si>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</si>
  <si>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</si>
  <si>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</si>
  <si>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</si>
  <si>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</si>
  <si>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</si>
  <si>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</si>
  <si>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</si>
  <si>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</si>
  <si>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</si>
  <si>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</si>
  <si>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</si>
  <si>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</si>
  <si>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</si>
  <si>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</si>
  <si>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</si>
  <si>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</si>
  <si>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</si>
  <si>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</si>
  <si>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</si>
  <si>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</si>
  <si>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</si>
  <si>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</si>
  <si>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</si>
  <si>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</si>
  <si>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</si>
  <si>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</si>
  <si>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</si>
  <si>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</si>
  <si>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</si>
  <si>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</si>
  <si>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</si>
  <si>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</si>
  <si>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</si>
  <si>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</si>
  <si>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</si>
  <si>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</si>
  <si>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</si>
  <si>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</si>
  <si>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</si>
  <si>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</si>
  <si>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</si>
  <si>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</si>
  <si>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</si>
  <si>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</si>
  <si>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</si>
  <si>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</si>
  <si>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</si>
  <si>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</si>
  <si>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</si>
  <si>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</si>
  <si>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</si>
  <si>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</si>
  <si>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</si>
  <si>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</si>
  <si>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</si>
  <si>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</si>
  <si>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</si>
  <si>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</si>
  <si>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</si>
  <si>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</si>
  <si>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</si>
  <si>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</si>
  <si>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</si>
  <si>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</si>
  <si>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</si>
  <si>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</si>
  <si>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</si>
  <si>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</si>
  <si>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</si>
  <si>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</si>
  <si>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</si>
  <si>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</si>
  <si>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</si>
  <si>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</si>
  <si>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</si>
  <si>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</si>
  <si>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</si>
  <si>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</si>
  <si>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</si>
  <si>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</si>
  <si>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</si>
  <si>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</si>
  <si>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</si>
  <si>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</si>
  <si>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</si>
  <si>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</si>
  <si>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</si>
  <si>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</si>
  <si>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</si>
  <si>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</si>
  <si>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</si>
  <si>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</si>
  <si>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</si>
  <si>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</si>
  <si>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</si>
  <si>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</si>
  <si>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</si>
  <si>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</si>
  <si>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</si>
  <si>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</si>
  <si>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</si>
  <si>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</si>
  <si>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</si>
  <si>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</si>
  <si>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</si>
  <si>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</si>
  <si>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</si>
  <si>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</si>
  <si>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</si>
  <si>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</si>
  <si>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</si>
  <si>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</si>
  <si>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</si>
  <si>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</si>
  <si>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</si>
  <si>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</si>
  <si>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</si>
  <si>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</si>
  <si>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</si>
  <si>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</si>
  <si>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</si>
  <si>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</si>
  <si>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</si>
  <si>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</si>
  <si>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</si>
  <si>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</si>
  <si>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</si>
  <si>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</si>
  <si>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</si>
  <si>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</si>
  <si>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</si>
  <si>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</si>
  <si>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</si>
  <si>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</si>
  <si>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</si>
  <si>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</si>
  <si>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</si>
  <si>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</si>
  <si>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</si>
  <si>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</si>
  <si>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</si>
  <si>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</si>
  <si>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</si>
  <si>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</si>
  <si>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</si>
  <si>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</si>
  <si>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</si>
  <si>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</si>
  <si>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</si>
  <si>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</si>
  <si>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</si>
  <si>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</si>
  <si>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</si>
  <si>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</si>
  <si>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</si>
  <si>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</si>
  <si>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</si>
  <si>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</si>
  <si>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</si>
  <si>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</si>
  <si>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</si>
  <si>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</si>
  <si>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</si>
  <si>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</si>
  <si>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</si>
  <si>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</si>
  <si>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</si>
  <si>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</si>
  <si>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</si>
  <si>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</si>
  <si>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</si>
  <si>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</si>
  <si>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</si>
  <si>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</si>
  <si>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</si>
  <si>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</si>
  <si>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</si>
  <si>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</si>
  <si>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</si>
  <si>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</si>
  <si>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</si>
  <si>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</si>
  <si>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</si>
  <si>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</si>
  <si>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</si>
  <si>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</si>
  <si>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</si>
  <si>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</si>
  <si>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</si>
  <si>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</si>
  <si>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</si>
  <si>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</si>
  <si>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</si>
  <si>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</si>
  <si>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</si>
  <si>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</si>
  <si>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</si>
  <si>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</si>
  <si>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</si>
  <si>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</si>
  <si>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</si>
  <si>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</si>
  <si>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</si>
  <si>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</si>
  <si>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</si>
  <si>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</si>
  <si>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</si>
  <si>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</si>
  <si>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</si>
  <si>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</si>
  <si>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</si>
  <si>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</si>
  <si>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</si>
  <si>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</si>
  <si>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</si>
  <si>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</si>
  <si>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</si>
  <si>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</si>
  <si>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</si>
  <si>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</si>
  <si>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</si>
  <si>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</si>
  <si>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</si>
  <si>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</si>
  <si>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</si>
  <si>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</si>
  <si>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</si>
  <si>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</si>
  <si>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</si>
  <si>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</si>
  <si>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</si>
  <si>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</si>
  <si>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</si>
  <si>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</si>
  <si>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</si>
  <si>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</si>
  <si>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</si>
  <si>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</si>
  <si>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</si>
  <si>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</si>
  <si>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</si>
  <si>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</si>
  <si>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</si>
  <si>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</si>
  <si>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</si>
  <si>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</si>
  <si>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</si>
  <si>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</si>
  <si>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</si>
  <si>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</si>
  <si>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</si>
  <si>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</si>
  <si>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</si>
  <si>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</si>
  <si>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</si>
  <si>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</si>
  <si>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</si>
  <si>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</si>
  <si>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</si>
  <si>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</si>
  <si>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</si>
  <si>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</si>
  <si>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</si>
  <si>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</si>
  <si>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</si>
  <si>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</si>
  <si>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</si>
  <si>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</si>
  <si>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</si>
  <si>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</si>
  <si>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</si>
  <si>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</si>
  <si>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</si>
  <si>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</si>
  <si>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</si>
  <si>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</si>
  <si>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</si>
  <si>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</si>
  <si>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</si>
  <si>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</si>
  <si>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</si>
  <si>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</si>
  <si>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</si>
  <si>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</si>
  <si>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</si>
  <si>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</si>
  <si>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</si>
  <si>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</si>
  <si>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</si>
  <si>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</si>
  <si>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</si>
  <si>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</si>
  <si>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</si>
  <si>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</si>
  <si>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</si>
  <si>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</si>
  <si>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</si>
  <si>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</si>
  <si>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</si>
  <si>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</si>
  <si>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</si>
  <si>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</si>
  <si>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</si>
  <si>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</si>
  <si>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</si>
  <si>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</si>
  <si>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</si>
  <si>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</si>
  <si>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</si>
  <si>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</si>
  <si>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</si>
  <si>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</si>
  <si>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</si>
  <si>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</si>
  <si>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</si>
  <si>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</si>
  <si>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</si>
  <si>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</si>
  <si>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</si>
  <si>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</si>
  <si>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</si>
  <si>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</si>
  <si>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</si>
  <si>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</si>
  <si>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</si>
  <si>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</si>
  <si>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</si>
  <si>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</si>
  <si>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</si>
  <si>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</si>
  <si>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</si>
  <si>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</si>
  <si>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</si>
  <si>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</si>
  <si>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</si>
  <si>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</si>
  <si>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</si>
  <si>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</si>
  <si>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</si>
  <si>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</si>
  <si>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</si>
  <si>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</si>
  <si>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</si>
  <si>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</si>
  <si>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</si>
  <si>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</si>
  <si>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</si>
  <si>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</si>
  <si>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</si>
  <si>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</si>
  <si>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</si>
  <si>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</si>
  <si>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</si>
  <si>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</si>
  <si>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</si>
  <si>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</si>
  <si>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</si>
  <si>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</si>
  <si>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</si>
  <si>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</si>
  <si>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</si>
  <si>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</si>
  <si>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</si>
  <si>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</si>
  <si>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</si>
  <si>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</si>
  <si>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</si>
  <si>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</si>
  <si>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</si>
  <si>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</si>
  <si>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</si>
  <si>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</si>
  <si>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</si>
  <si>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</si>
  <si>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</si>
  <si>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</si>
  <si>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</si>
  <si>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</si>
  <si>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</si>
  <si>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</si>
  <si>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</si>
  <si>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</si>
  <si>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</si>
  <si>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</si>
  <si>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</si>
  <si>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</si>
  <si>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</si>
  <si>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</si>
  <si>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</si>
  <si>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</si>
  <si>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</si>
  <si>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</si>
  <si>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</si>
  <si>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</si>
  <si>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</si>
  <si>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</si>
  <si>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</si>
  <si>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</si>
  <si>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</si>
  <si>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</si>
  <si>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</si>
  <si>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</si>
  <si>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</si>
  <si>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</si>
  <si>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</si>
  <si>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</si>
  <si>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</si>
  <si>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</si>
  <si>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</si>
  <si>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</si>
  <si>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</si>
  <si>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</si>
  <si>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</si>
  <si>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</si>
  <si>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</si>
  <si>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</si>
  <si>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</si>
  <si>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</si>
  <si>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</si>
  <si>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</si>
  <si>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</si>
  <si>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</si>
  <si>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</si>
  <si>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</si>
  <si>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</si>
  <si>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</si>
  <si>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</si>
  <si>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</si>
  <si>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</si>
  <si>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</si>
  <si>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</si>
  <si>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</si>
  <si>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</si>
  <si>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</si>
  <si>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</si>
  <si>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</si>
  <si>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</si>
  <si>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</si>
  <si>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</si>
  <si>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</si>
  <si>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</si>
  <si>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</si>
  <si>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</si>
  <si>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</si>
  <si>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</si>
  <si>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</si>
  <si>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</si>
  <si>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</si>
  <si>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</si>
  <si>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</si>
  <si>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</si>
  <si>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</si>
  <si>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</si>
  <si>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</si>
  <si>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</si>
  <si>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</si>
  <si>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</si>
  <si>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</si>
  <si>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</si>
  <si>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</si>
  <si>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</si>
  <si>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</si>
  <si>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</si>
  <si>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</si>
  <si>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</si>
  <si>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</si>
  <si>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</si>
  <si>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</si>
  <si>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</si>
  <si>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</si>
  <si>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</si>
  <si>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</si>
  <si>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</si>
  <si>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</si>
  <si>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</si>
  <si>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</si>
  <si>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</si>
  <si>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</si>
  <si>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</si>
  <si>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</si>
  <si>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</si>
  <si>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</si>
  <si>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</si>
  <si>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</si>
  <si>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</si>
  <si>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</si>
  <si>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</si>
  <si>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</si>
  <si>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</si>
  <si>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</si>
  <si>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</si>
  <si>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</si>
  <si>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</si>
  <si>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</si>
  <si>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</si>
  <si>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</si>
  <si>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</si>
  <si>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</si>
  <si>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</si>
  <si>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</si>
  <si>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</si>
  <si>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</si>
  <si>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</si>
  <si>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</si>
  <si>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</si>
  <si>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</si>
  <si>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</si>
  <si>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</si>
  <si>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</si>
  <si>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</si>
  <si>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</si>
  <si>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</si>
  <si>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</si>
  <si>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</si>
  <si>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</si>
  <si>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</si>
  <si>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</si>
  <si>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</si>
  <si>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</si>
  <si>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</si>
  <si>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</si>
  <si>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</si>
  <si>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</si>
  <si>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</si>
  <si>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</si>
  <si>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</si>
  <si>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</si>
  <si>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</si>
  <si>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</si>
  <si>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</si>
  <si>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</si>
  <si>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</si>
  <si>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</si>
  <si>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</si>
  <si>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</si>
  <si>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</si>
  <si>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</si>
  <si>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</si>
  <si>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</si>
  <si>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</si>
  <si>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</si>
  <si>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</si>
  <si>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</si>
  <si>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</si>
  <si>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</si>
  <si>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</si>
  <si>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</si>
  <si>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</si>
  <si>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</si>
  <si>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</si>
  <si>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</si>
  <si>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</si>
  <si>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</si>
  <si>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</si>
  <si>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</si>
  <si>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</si>
  <si>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</si>
  <si>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</si>
  <si>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</si>
  <si>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</si>
  <si>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</si>
  <si>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</si>
  <si>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</si>
  <si>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</si>
  <si>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</si>
  <si>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</si>
  <si>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</si>
  <si>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</si>
  <si>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</si>
  <si>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</si>
  <si>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</si>
  <si>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</si>
  <si>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</si>
  <si>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</si>
  <si>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</si>
  <si>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</si>
  <si>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</si>
  <si>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</si>
  <si>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</si>
  <si>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</si>
  <si>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</si>
  <si>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</si>
  <si>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</si>
  <si>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</si>
  <si>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</si>
  <si>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</si>
  <si>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</si>
  <si>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</si>
  <si>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</si>
  <si>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</si>
  <si>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</si>
  <si>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</si>
  <si>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</si>
  <si>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</si>
  <si>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</si>
  <si>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</si>
  <si>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</si>
  <si>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</si>
  <si>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</si>
  <si>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</si>
  <si>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</si>
  <si>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</si>
  <si>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</si>
  <si>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</si>
  <si>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</si>
  <si>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</si>
  <si>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</si>
  <si>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</si>
  <si>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</si>
  <si>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</si>
  <si>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</si>
  <si>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</si>
  <si>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</si>
  <si>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</si>
  <si>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</si>
  <si>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</si>
  <si>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</si>
  <si>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</si>
  <si>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</si>
  <si>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</si>
  <si>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</si>
  <si>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</si>
  <si>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</si>
  <si>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</si>
  <si>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</si>
  <si>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</si>
  <si>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</si>
  <si>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</si>
  <si>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</si>
  <si>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</si>
  <si>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</si>
  <si>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</si>
  <si>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</si>
  <si>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</si>
  <si>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</si>
  <si>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</si>
  <si>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</si>
  <si>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</si>
  <si>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</si>
  <si>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</si>
  <si>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</si>
  <si>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</si>
  <si>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</si>
  <si>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</si>
  <si>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</si>
  <si>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</si>
  <si>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</si>
  <si>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</si>
  <si>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</si>
  <si>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</si>
  <si>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</si>
  <si>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</si>
  <si>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</si>
  <si>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</si>
  <si>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</si>
  <si>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</si>
  <si>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</si>
  <si>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</si>
  <si>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</si>
  <si>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</si>
  <si>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</si>
  <si>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</si>
  <si>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</si>
  <si>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</si>
  <si>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</si>
  <si>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</si>
  <si>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</si>
  <si>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</si>
  <si>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</si>
  <si>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</si>
  <si>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</si>
  <si>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</si>
  <si>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</si>
  <si>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</si>
  <si>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</si>
  <si>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</si>
  <si>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</si>
  <si>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</si>
  <si>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</si>
  <si>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</si>
  <si>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</si>
  <si>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</si>
  <si>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</si>
  <si>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</si>
  <si>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</si>
  <si>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</si>
  <si>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</si>
  <si>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</si>
  <si>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</si>
  <si>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</si>
  <si>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</si>
  <si>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</si>
  <si>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</si>
  <si>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</si>
  <si>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</si>
  <si>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</si>
  <si>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</si>
  <si>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</si>
  <si>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</si>
  <si>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</si>
  <si>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</si>
  <si>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</si>
  <si>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</si>
  <si>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</si>
  <si>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</si>
  <si>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</si>
  <si>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</si>
  <si>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</si>
  <si>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</si>
  <si>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</si>
  <si>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</si>
  <si>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</si>
  <si>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</si>
  <si>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</si>
  <si>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</si>
  <si>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</si>
  <si>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</si>
  <si>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</si>
  <si>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</si>
  <si>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</si>
  <si>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</si>
  <si>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</si>
  <si>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</si>
  <si>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</si>
  <si>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</si>
  <si>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</si>
  <si>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</si>
  <si>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</si>
  <si>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</si>
  <si>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</si>
  <si>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</si>
  <si>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</si>
  <si>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</si>
  <si>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</si>
  <si>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</si>
  <si>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</si>
  <si>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</si>
  <si>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</si>
  <si>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</si>
  <si>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</si>
  <si>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</si>
  <si>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</si>
  <si>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</si>
  <si>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</si>
  <si>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</si>
  <si>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</si>
  <si>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</si>
  <si>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</si>
  <si>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</si>
  <si>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</si>
  <si>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</si>
  <si>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</si>
  <si>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</si>
  <si>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</si>
  <si>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</si>
  <si>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</si>
  <si>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</si>
  <si>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</si>
  <si>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</si>
  <si>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</si>
  <si>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</si>
  <si>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</si>
  <si>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</si>
  <si>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</si>
  <si>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</si>
  <si>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</si>
  <si>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</si>
  <si>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</si>
  <si>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</si>
  <si>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</si>
  <si>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</si>
  <si>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</si>
  <si>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</si>
  <si>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</si>
  <si>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</si>
  <si>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</si>
  <si>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</si>
  <si>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</si>
  <si>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</si>
  <si>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</si>
  <si>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</si>
  <si>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</si>
  <si>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</si>
  <si>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</si>
  <si>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</si>
  <si>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</si>
  <si>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</si>
  <si>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</si>
  <si>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</si>
  <si>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</si>
  <si>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</si>
  <si>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</si>
  <si>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</si>
  <si>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</si>
  <si>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</si>
  <si>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</si>
  <si>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</si>
  <si>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</si>
  <si>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</si>
  <si>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</si>
  <si>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</si>
  <si>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</si>
  <si>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</si>
  <si>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</si>
  <si>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</si>
  <si>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</si>
  <si>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</si>
  <si>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</si>
  <si>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</si>
  <si>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</si>
  <si>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</si>
  <si>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</si>
  <si>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</si>
  <si>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</si>
  <si>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</si>
  <si>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</si>
  <si>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</si>
  <si>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</si>
  <si>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</si>
  <si>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</si>
  <si>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</si>
  <si>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</si>
  <si>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</si>
  <si>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</si>
  <si>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</si>
  <si>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</si>
  <si>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</si>
  <si>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</si>
  <si>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</si>
  <si>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</si>
  <si>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</si>
  <si>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</si>
  <si>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</si>
  <si>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</si>
  <si>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</si>
  <si>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</si>
  <si>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</si>
  <si>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</si>
  <si>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</si>
  <si>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</si>
  <si>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</si>
  <si>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</si>
  <si>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</si>
  <si>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</si>
  <si>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</si>
  <si>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</si>
  <si>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</si>
  <si>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</si>
  <si>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</si>
  <si>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</si>
  <si>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</si>
  <si>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</si>
  <si>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</si>
  <si>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</si>
  <si>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</si>
  <si>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</si>
  <si>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</si>
  <si>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</si>
  <si>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</si>
  <si>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</si>
  <si>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</si>
  <si>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</si>
  <si>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</si>
  <si>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</si>
  <si>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</si>
  <si>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</si>
  <si>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</si>
  <si>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</si>
  <si>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</si>
  <si>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</si>
  <si>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</si>
  <si>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</si>
  <si>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</si>
  <si>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</si>
  <si>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</si>
  <si>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</si>
  <si>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</si>
  <si>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</si>
  <si>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</si>
  <si>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</si>
  <si>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</si>
  <si>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</si>
  <si>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</si>
  <si>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</si>
  <si>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</si>
  <si>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</si>
  <si>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</si>
  <si>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</si>
  <si>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</si>
  <si>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</si>
  <si>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</si>
  <si>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</si>
  <si>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</si>
  <si>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</si>
  <si>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</si>
  <si>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</si>
  <si>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</si>
  <si>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</si>
  <si>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</si>
  <si>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</si>
  <si>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</si>
  <si>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</si>
  <si>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</si>
  <si>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</si>
  <si>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</si>
  <si>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</si>
  <si>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</si>
  <si>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</si>
  <si>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</si>
  <si>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</si>
  <si>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</si>
  <si>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</si>
  <si>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</si>
  <si>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</si>
  <si>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</si>
  <si>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</si>
  <si>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</si>
  <si>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</si>
  <si>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</si>
  <si>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</si>
  <si>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</si>
  <si>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</si>
  <si>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</si>
  <si>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</si>
  <si>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</si>
  <si>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</si>
  <si>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</si>
  <si>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</si>
  <si>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</si>
  <si>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</si>
  <si>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</si>
  <si>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</si>
  <si>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</si>
  <si>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</si>
  <si>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</si>
  <si>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</si>
  <si>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</si>
  <si>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</si>
  <si>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</si>
  <si>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</si>
  <si>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</si>
  <si>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</si>
  <si>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</si>
  <si>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</si>
  <si>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</si>
  <si>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</si>
  <si>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</si>
  <si>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</si>
  <si>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</si>
  <si>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</si>
  <si>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</si>
  <si>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</si>
  <si>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</si>
  <si>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</si>
  <si>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</si>
  <si>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</si>
  <si>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</si>
  <si>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</si>
  <si>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</si>
  <si>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</si>
  <si>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</si>
  <si>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</si>
  <si>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</si>
  <si>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</si>
  <si>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</si>
  <si>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</si>
  <si>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</si>
  <si>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</si>
  <si>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</si>
  <si>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</si>
  <si>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</si>
  <si>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</si>
  <si>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</si>
  <si>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</si>
  <si>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</si>
  <si>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</si>
  <si>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</si>
  <si>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</si>
  <si>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</si>
  <si>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</si>
  <si>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</si>
  <si>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</si>
  <si>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</si>
  <si>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</si>
  <si>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</si>
  <si>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</si>
  <si>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</si>
  <si>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</si>
  <si>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</si>
  <si>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</si>
  <si>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</si>
  <si>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</si>
  <si>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</si>
  <si>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</si>
  <si>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</si>
  <si>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</si>
  <si>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</si>
  <si>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</si>
  <si>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</si>
  <si>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</si>
  <si>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</si>
  <si>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</si>
  <si>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</si>
  <si>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</si>
  <si>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</si>
  <si>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</si>
  <si>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</si>
  <si>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</si>
  <si>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</si>
  <si>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</si>
  <si>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</si>
  <si>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</si>
  <si>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</si>
  <si>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</si>
  <si>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</si>
  <si>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</si>
  <si>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</si>
  <si>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</si>
  <si>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</si>
  <si>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</si>
  <si>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</si>
  <si>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</si>
  <si>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</si>
  <si>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</si>
  <si>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</si>
  <si>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</si>
  <si>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</si>
  <si>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</si>
  <si>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</si>
  <si>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</si>
  <si>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</si>
  <si>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</si>
  <si>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</si>
  <si>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</si>
  <si>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</si>
  <si>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</si>
  <si>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</si>
  <si>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</si>
  <si>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</si>
  <si>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</si>
  <si>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</si>
  <si>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</si>
  <si>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</si>
  <si>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</si>
  <si>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</si>
  <si>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</si>
  <si>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</si>
  <si>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</si>
  <si>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</si>
  <si>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</si>
  <si>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</si>
  <si>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</si>
  <si>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</si>
  <si>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</si>
  <si>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</si>
  <si>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</si>
  <si>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</si>
  <si>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</si>
  <si>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</si>
  <si>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</si>
  <si>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</si>
  <si>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</si>
  <si>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</si>
  <si>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</si>
  <si>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</si>
  <si>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</si>
  <si>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</si>
  <si>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</si>
  <si>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</si>
  <si>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</si>
  <si>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</si>
  <si>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</si>
  <si>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</si>
  <si>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</si>
  <si>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</si>
  <si>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</si>
  <si>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</si>
  <si>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</si>
  <si>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</si>
  <si>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</si>
  <si>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</si>
  <si>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</si>
  <si>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</si>
  <si>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</si>
  <si>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</si>
  <si>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</si>
  <si>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</si>
  <si>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</si>
  <si>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</si>
  <si>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</si>
  <si>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</si>
  <si>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</si>
  <si>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</si>
  <si>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</si>
  <si>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</si>
  <si>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</si>
  <si>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</si>
  <si>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</si>
  <si>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</si>
  <si>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</si>
  <si>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</si>
  <si>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</si>
  <si>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</si>
  <si>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</si>
  <si>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</si>
  <si>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</si>
  <si>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</si>
  <si>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</si>
  <si>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</si>
  <si>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</si>
  <si>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</si>
  <si>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</si>
  <si>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</si>
  <si>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</si>
  <si>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</si>
  <si>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</si>
  <si>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</si>
  <si>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</si>
  <si>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</si>
  <si>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</si>
  <si>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</si>
  <si>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</si>
  <si>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</si>
  <si>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</si>
  <si>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</si>
  <si>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</si>
  <si>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</si>
  <si>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</si>
  <si>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</si>
  <si>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</si>
  <si>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</si>
  <si>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</si>
  <si>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</si>
  <si>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</si>
  <si>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</si>
  <si>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</si>
  <si>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</si>
  <si>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</si>
  <si>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</si>
  <si>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</si>
  <si>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</si>
  <si>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</si>
  <si>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</si>
  <si>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</si>
  <si>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</si>
  <si>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</si>
  <si>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</si>
  <si>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</si>
  <si>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</si>
  <si>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</si>
  <si>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</si>
  <si>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</si>
  <si>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</si>
  <si>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</si>
  <si>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</si>
  <si>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</si>
  <si>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</si>
  <si>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</si>
  <si>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</si>
  <si>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</si>
  <si>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</si>
  <si>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</si>
  <si>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</si>
  <si>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</si>
  <si>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</si>
  <si>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</si>
  <si>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</si>
  <si>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</si>
  <si>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</si>
  <si>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</si>
  <si>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</si>
  <si>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</si>
  <si>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</si>
  <si>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</si>
  <si>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</si>
  <si>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</si>
  <si>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</si>
  <si>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</si>
  <si>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</si>
  <si>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</si>
  <si>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</si>
  <si>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</si>
  <si>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</si>
  <si>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</si>
  <si>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</si>
  <si>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</si>
  <si>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</si>
  <si>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</si>
  <si>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</si>
  <si>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</si>
  <si>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</si>
  <si>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</si>
  <si>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</si>
  <si>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</si>
  <si>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</si>
  <si>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</si>
  <si>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</si>
  <si>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</si>
  <si>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</si>
  <si>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</si>
  <si>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</si>
  <si>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</si>
  <si>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</si>
  <si>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</si>
  <si>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</si>
  <si>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</si>
  <si>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</si>
  <si>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</si>
  <si>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</si>
  <si>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</si>
  <si>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</si>
  <si>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</si>
  <si>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</si>
  <si>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</si>
  <si>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</si>
  <si>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</si>
  <si>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</si>
  <si>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</si>
  <si>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</si>
  <si>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</si>
  <si>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</si>
  <si>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</si>
  <si>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</si>
  <si>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</si>
  <si>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</si>
  <si>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</si>
  <si>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</si>
  <si>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</si>
  <si>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</si>
  <si>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</si>
  <si>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</si>
  <si>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</si>
  <si>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</si>
  <si>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</si>
  <si>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</si>
  <si>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</si>
  <si>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</si>
  <si>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</si>
  <si>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</si>
  <si>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</si>
  <si>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</si>
  <si>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</si>
  <si>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</si>
  <si>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</si>
  <si>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</si>
  <si>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</si>
  <si>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</si>
  <si>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</si>
  <si>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</si>
  <si>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</si>
  <si>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</si>
  <si>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</si>
  <si>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</si>
  <si>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</si>
  <si>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</si>
  <si>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</si>
  <si>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</si>
  <si>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</si>
  <si>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</si>
  <si>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</si>
  <si>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</si>
  <si>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</si>
  <si>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</si>
  <si>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</si>
  <si>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</si>
  <si>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</si>
  <si>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</si>
  <si>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</si>
  <si>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</si>
  <si>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</si>
  <si>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</si>
  <si>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</si>
  <si>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</si>
  <si>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</si>
  <si>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</si>
  <si>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</si>
  <si>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</si>
  <si>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</si>
  <si>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</si>
  <si>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</si>
  <si>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</si>
  <si>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</si>
  <si>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</si>
  <si>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</si>
  <si>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</si>
  <si>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</si>
  <si>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</si>
  <si>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</si>
  <si>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</si>
  <si>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</si>
  <si>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</si>
  <si>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</si>
  <si>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</si>
  <si>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</si>
  <si>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</si>
  <si>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</si>
  <si>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</si>
  <si>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</si>
  <si>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</si>
  <si>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</si>
  <si>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</si>
  <si>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</si>
  <si>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</si>
  <si>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</si>
  <si>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</si>
  <si>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</si>
  <si>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</si>
  <si>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</si>
  <si>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</si>
  <si>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</si>
  <si>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</si>
  <si>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</si>
  <si>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</si>
  <si>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</si>
  <si>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</si>
  <si>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</si>
  <si>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</si>
  <si>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</si>
  <si>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</si>
  <si>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</si>
  <si>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</si>
  <si>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</si>
  <si>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</si>
  <si>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</si>
  <si>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</si>
  <si>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</si>
  <si>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</si>
  <si>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</si>
  <si>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</si>
  <si>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</si>
  <si>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</si>
  <si>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</si>
  <si>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</si>
  <si>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</si>
  <si>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</si>
  <si>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</si>
  <si>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</si>
  <si>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</si>
  <si>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</si>
  <si>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</si>
  <si>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</si>
  <si>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</si>
  <si>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</si>
  <si>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</si>
  <si>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</si>
  <si>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</si>
  <si>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</si>
  <si>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</si>
  <si>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</si>
  <si>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</si>
  <si>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</si>
  <si>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</si>
  <si>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</si>
  <si>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</si>
  <si>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</si>
  <si>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</si>
  <si>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</si>
  <si>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</si>
  <si>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</si>
  <si>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</si>
  <si>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</si>
  <si>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</si>
  <si>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</si>
  <si>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</si>
  <si>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</si>
  <si>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</si>
  <si>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</si>
  <si>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</si>
  <si>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</si>
  <si>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</si>
  <si>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</si>
  <si>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</si>
  <si>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</si>
  <si>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</si>
  <si>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</si>
  <si>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</si>
  <si>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</si>
  <si>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</si>
  <si>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</si>
  <si>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</si>
  <si>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</si>
  <si>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</si>
  <si>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</si>
  <si>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</si>
  <si>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</si>
  <si>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</si>
  <si>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</si>
  <si>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</si>
  <si>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</si>
  <si>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</si>
  <si>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</si>
  <si>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</si>
  <si>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</si>
  <si>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</si>
  <si>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</si>
  <si>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</si>
  <si>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</si>
  <si>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</si>
  <si>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</si>
  <si>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</si>
  <si>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</si>
  <si>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</si>
  <si>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</si>
  <si>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</si>
  <si>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</si>
  <si>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</si>
  <si>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</si>
  <si>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</si>
  <si>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</si>
  <si>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</si>
  <si>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</si>
  <si>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</si>
  <si>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</si>
  <si>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</si>
  <si>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</si>
  <si>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</si>
  <si>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</si>
  <si>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</si>
  <si>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</si>
  <si>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</si>
  <si>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</si>
  <si>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</si>
  <si>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</si>
  <si>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</si>
  <si>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</si>
  <si>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</si>
  <si>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</si>
  <si>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</si>
  <si>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</si>
  <si>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</si>
  <si>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</si>
  <si>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</si>
  <si>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</si>
  <si>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</si>
  <si>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</si>
  <si>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</si>
  <si>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</si>
  <si>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</si>
  <si>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</si>
  <si>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</si>
  <si>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</si>
  <si>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</si>
  <si>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</si>
  <si>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</si>
  <si>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</si>
  <si>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</si>
  <si>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</si>
  <si>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</si>
  <si>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</si>
  <si>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</si>
  <si>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</si>
  <si>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</si>
  <si>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</si>
  <si>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</si>
  <si>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</si>
  <si>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</si>
  <si>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</si>
  <si>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</si>
  <si>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</si>
  <si>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</si>
  <si>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</si>
  <si>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</si>
  <si>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</si>
  <si>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</si>
  <si>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</si>
  <si>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</si>
  <si>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</si>
  <si>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</si>
  <si>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</si>
  <si>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</si>
  <si>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</si>
  <si>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</si>
  <si>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</si>
  <si>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</si>
  <si>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</si>
  <si>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</si>
  <si>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</si>
  <si>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</si>
  <si>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</si>
  <si>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</si>
  <si>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</si>
  <si>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</si>
  <si>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</si>
  <si>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</si>
  <si>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</si>
  <si>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</si>
  <si>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</si>
  <si>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</si>
  <si>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</si>
  <si>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</si>
  <si>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</si>
  <si>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</si>
  <si>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</si>
  <si>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</si>
  <si>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</si>
  <si>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</si>
  <si>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</si>
  <si>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</si>
  <si>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</si>
  <si>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</si>
  <si>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</si>
  <si>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</si>
  <si>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</si>
  <si>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</si>
  <si>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</si>
  <si>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</si>
  <si>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</si>
  <si>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</si>
  <si>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</si>
  <si>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</si>
  <si>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</si>
  <si>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</si>
  <si>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</si>
  <si>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</si>
  <si>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</si>
  <si>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</si>
  <si>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</si>
  <si>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</si>
  <si>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</si>
  <si>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</si>
  <si>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</si>
  <si>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</si>
  <si>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</si>
  <si>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</si>
  <si>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</si>
  <si>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</si>
  <si>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</si>
  <si>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</si>
  <si>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</si>
  <si>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</si>
  <si>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</si>
  <si>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</si>
  <si>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</si>
  <si>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</si>
  <si>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</si>
  <si>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</si>
  <si>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</si>
  <si>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</si>
  <si>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</si>
  <si>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</si>
  <si>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</si>
  <si>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</si>
  <si>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</si>
  <si>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</si>
  <si>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</si>
  <si>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</si>
  <si>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</si>
  <si>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</si>
  <si>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</si>
  <si>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</si>
  <si>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</si>
  <si>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</si>
  <si>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</si>
  <si>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</si>
  <si>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</si>
  <si>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</si>
  <si>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</si>
  <si>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</si>
  <si>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</si>
  <si>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</si>
  <si>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</si>
  <si>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</si>
  <si>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</si>
  <si>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</si>
  <si>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</si>
  <si>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</si>
  <si>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</si>
  <si>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</si>
  <si>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</si>
  <si>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</si>
  <si>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</si>
  <si>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</si>
  <si>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</si>
  <si>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</si>
  <si>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</si>
  <si>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</si>
  <si>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</si>
  <si>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</si>
  <si>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</si>
  <si>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</si>
  <si>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</si>
  <si>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</si>
  <si>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</si>
  <si>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</si>
  <si>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</si>
  <si>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</si>
  <si>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</si>
  <si>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</si>
  <si>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</si>
  <si>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</si>
  <si>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</si>
  <si>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</si>
  <si>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</si>
  <si>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</si>
  <si>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</si>
  <si>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</si>
  <si>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</si>
  <si>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</si>
  <si>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</si>
  <si>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</si>
  <si>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</si>
  <si>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</si>
  <si>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</si>
  <si>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</si>
  <si>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</si>
  <si>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</si>
  <si>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</si>
  <si>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</si>
  <si>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</si>
  <si>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</si>
  <si>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</si>
  <si>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</si>
  <si>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</si>
  <si>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</si>
  <si>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</si>
  <si>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</si>
  <si>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</si>
  <si>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</si>
  <si>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</si>
  <si>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</si>
  <si>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</si>
  <si>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</si>
  <si>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</si>
  <si>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</si>
  <si>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</si>
  <si>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</si>
  <si>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</si>
  <si>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</si>
  <si>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</si>
  <si>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</si>
  <si>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</si>
  <si>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</si>
  <si>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</si>
  <si>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</si>
  <si>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</si>
  <si>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</si>
  <si>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</si>
  <si>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</si>
  <si>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</si>
  <si>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</si>
  <si>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</si>
  <si>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</si>
  <si>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</si>
  <si>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</si>
  <si>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</si>
  <si>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</si>
  <si>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</si>
  <si>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</si>
  <si>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</si>
  <si>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</si>
  <si>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</si>
  <si>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</si>
  <si>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</si>
  <si>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</si>
  <si>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</si>
  <si>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</si>
  <si>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</si>
  <si>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</si>
  <si>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</si>
  <si>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</si>
  <si>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</si>
  <si>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</si>
  <si>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</si>
  <si>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</si>
  <si>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</si>
  <si>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</si>
  <si>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</si>
  <si>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</si>
  <si>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</si>
  <si>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</si>
  <si>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</si>
  <si>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</si>
  <si>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</si>
  <si>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</si>
  <si>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</si>
  <si>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</si>
  <si>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</si>
  <si>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</si>
  <si>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</si>
  <si>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</si>
  <si>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</si>
  <si>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</si>
  <si>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</si>
  <si>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</si>
  <si>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</si>
  <si>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</si>
  <si>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</si>
  <si>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</si>
  <si>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</si>
  <si>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</si>
  <si>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</si>
  <si>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</si>
  <si>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</si>
  <si>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</si>
  <si>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</si>
  <si>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</si>
  <si>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</si>
  <si>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</si>
  <si>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</si>
  <si>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</si>
  <si>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</si>
  <si>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</si>
  <si>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</si>
  <si>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</si>
  <si>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</si>
  <si>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</si>
  <si>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</si>
  <si>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</si>
  <si>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</si>
  <si>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</si>
  <si>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</si>
  <si>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</si>
  <si>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</si>
  <si>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</si>
  <si>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</si>
  <si>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</si>
  <si>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</si>
  <si>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</si>
  <si>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</si>
  <si>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</si>
  <si>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</si>
  <si>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</si>
  <si>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</si>
  <si>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</si>
  <si>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</si>
  <si>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</si>
  <si>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</si>
  <si>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</si>
  <si>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</si>
  <si>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</si>
  <si>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</si>
  <si>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</si>
  <si>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</si>
  <si>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</si>
  <si>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</si>
  <si>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</si>
  <si>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</si>
  <si>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</si>
  <si>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</si>
  <si>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</si>
  <si>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</si>
  <si>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</si>
  <si>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</si>
  <si>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</si>
  <si>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</si>
  <si>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</si>
  <si>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</si>
  <si>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</si>
  <si>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</si>
  <si>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</si>
  <si>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</si>
  <si>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</si>
  <si>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</si>
  <si>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</si>
  <si>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</si>
  <si>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</si>
  <si>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</si>
  <si>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</si>
  <si>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</si>
  <si>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</si>
  <si>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</si>
  <si>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</si>
  <si>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</si>
  <si>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</si>
  <si>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</si>
  <si>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</si>
  <si>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</si>
  <si>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</si>
  <si>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</si>
  <si>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</si>
  <si>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</si>
  <si>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</si>
  <si>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</si>
  <si>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</si>
  <si>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</si>
  <si>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</si>
  <si>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</si>
  <si>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</si>
  <si>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</si>
  <si>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</si>
  <si>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</si>
  <si>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</si>
  <si>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</si>
  <si>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</si>
  <si>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</si>
  <si>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</si>
  <si>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</si>
  <si>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</si>
  <si>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</si>
  <si>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</si>
  <si>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</si>
  <si>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</si>
  <si>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</si>
  <si>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</si>
  <si>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</si>
  <si>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</si>
  <si>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</si>
  <si>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</si>
  <si>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</si>
  <si>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</si>
  <si>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</si>
  <si>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</si>
  <si>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</si>
  <si>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</si>
  <si>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</si>
  <si>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</si>
  <si>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</si>
  <si>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</si>
  <si>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</si>
  <si>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</si>
  <si>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</si>
  <si>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</si>
  <si>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</si>
  <si>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</si>
  <si>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</si>
  <si>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</si>
  <si>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</si>
  <si>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</si>
  <si>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</si>
  <si>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</si>
  <si>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</si>
  <si>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</si>
  <si>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</si>
  <si>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</si>
  <si>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</si>
  <si>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</si>
  <si>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</si>
  <si>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</si>
  <si>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</si>
  <si>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</si>
  <si>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</si>
  <si>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</si>
  <si>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</si>
  <si>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</si>
  <si>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</si>
  <si>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</si>
  <si>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</si>
  <si>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</si>
  <si>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</si>
  <si>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</si>
  <si>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</si>
  <si>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</si>
  <si>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</si>
  <si>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</si>
  <si>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</si>
  <si>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</si>
  <si>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</si>
  <si>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</si>
  <si>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</si>
  <si>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</si>
  <si>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</si>
  <si>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</si>
  <si>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</si>
  <si>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</si>
  <si>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</si>
  <si>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</si>
  <si>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</si>
  <si>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</si>
  <si>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</si>
  <si>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</si>
  <si>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</si>
  <si>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</si>
  <si>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</si>
  <si>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</si>
  <si>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</si>
  <si>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</si>
  <si>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</si>
  <si>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</si>
  <si>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</si>
  <si>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</si>
  <si>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</si>
  <si>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</si>
  <si>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</si>
  <si>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</si>
  <si>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</si>
  <si>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</si>
  <si>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</si>
  <si>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</si>
  <si>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</si>
  <si>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</si>
  <si>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</si>
  <si>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</si>
  <si>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</si>
  <si>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</si>
  <si>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</si>
  <si>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</si>
  <si>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</si>
  <si>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</si>
  <si>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</si>
  <si>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</si>
  <si>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</si>
  <si>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</si>
  <si>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</si>
  <si>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</si>
  <si>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</si>
  <si>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</si>
  <si>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</si>
  <si>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</si>
  <si>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</si>
  <si>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</si>
  <si>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</si>
  <si>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</si>
  <si>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</si>
  <si>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</si>
  <si>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</si>
  <si>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</si>
  <si>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</si>
  <si>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</si>
  <si>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</si>
  <si>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</si>
  <si>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</si>
  <si>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</si>
  <si>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</si>
  <si>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</si>
  <si>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</si>
  <si>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</si>
  <si>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</si>
  <si>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</si>
  <si>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</si>
  <si>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</si>
  <si>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</si>
  <si>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</si>
  <si>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</si>
  <si>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</si>
  <si>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</si>
  <si>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</si>
  <si>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</si>
  <si>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</si>
  <si>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</si>
  <si>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</si>
  <si>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</si>
  <si>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</si>
  <si>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</si>
  <si>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</si>
  <si>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</si>
  <si>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</si>
  <si>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</si>
  <si>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</si>
  <si>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</si>
  <si>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</si>
  <si>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</si>
  <si>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</si>
  <si>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</si>
  <si>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</si>
  <si>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</si>
  <si>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</si>
  <si>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</si>
  <si>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</si>
  <si>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</si>
  <si>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</si>
  <si>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</si>
  <si>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</si>
  <si>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</si>
  <si>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</si>
  <si>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</si>
  <si>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</si>
  <si>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</si>
  <si>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</si>
  <si>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</si>
  <si>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</si>
  <si>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</si>
  <si>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</si>
  <si>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</si>
  <si>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</si>
  <si>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</si>
  <si>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</si>
  <si>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</si>
  <si>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</si>
  <si>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</si>
  <si>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</si>
  <si>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</si>
  <si>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</si>
  <si>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</si>
  <si>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</si>
  <si>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</si>
  <si>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</si>
  <si>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</si>
  <si>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</si>
  <si>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</si>
  <si>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</si>
  <si>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</si>
  <si>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</si>
  <si>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</si>
  <si>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</si>
  <si>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</si>
  <si>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</si>
  <si>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</si>
  <si>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</si>
  <si>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</si>
  <si>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</si>
  <si>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</si>
  <si>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</si>
  <si>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</si>
  <si>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</si>
  <si>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</si>
  <si>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</si>
  <si>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</si>
  <si>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</si>
  <si>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</si>
  <si>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</si>
  <si>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</si>
  <si>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</si>
  <si>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</si>
  <si>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</si>
  <si>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</si>
  <si>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</si>
  <si>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</si>
  <si>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</si>
  <si>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</si>
  <si>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</si>
  <si>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</si>
  <si>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</si>
  <si>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</si>
  <si>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</si>
  <si>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</si>
  <si>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</si>
  <si>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</si>
  <si>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</si>
  <si>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</si>
  <si>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</si>
  <si>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</si>
  <si>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</si>
  <si>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</si>
  <si>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</si>
  <si>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</si>
  <si>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</si>
  <si>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</si>
  <si>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</si>
  <si>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</si>
  <si>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</si>
  <si>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</si>
  <si>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</si>
  <si>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</si>
  <si>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</si>
  <si>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</si>
  <si>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</si>
  <si>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</si>
  <si>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</si>
  <si>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</si>
  <si>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</si>
  <si>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</si>
  <si>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</si>
  <si>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</si>
  <si>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</si>
  <si>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</si>
  <si>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</si>
  <si>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</si>
  <si>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</si>
  <si>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</si>
  <si>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</si>
  <si>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</si>
  <si>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</si>
  <si>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</si>
  <si>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</si>
  <si>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</si>
  <si>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</si>
  <si>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</si>
  <si>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</si>
  <si>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</si>
  <si>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</si>
  <si>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</si>
  <si>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</si>
  <si>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</si>
  <si>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</si>
  <si>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</si>
  <si>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</si>
  <si>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</si>
  <si>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</si>
  <si>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</si>
  <si>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</si>
  <si>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</si>
  <si>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</si>
  <si>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</si>
  <si>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</si>
  <si>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</si>
  <si>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</si>
  <si>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</si>
  <si>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</si>
  <si>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</si>
  <si>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</si>
  <si>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</si>
  <si>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</si>
  <si>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</si>
  <si>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</si>
  <si>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</si>
  <si>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</si>
  <si>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</si>
  <si>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</si>
  <si>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</si>
  <si>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</si>
  <si>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</si>
  <si>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</si>
  <si>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</si>
  <si>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</si>
  <si>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</si>
  <si>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</si>
  <si>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</si>
  <si>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</si>
  <si>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</si>
  <si>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</si>
  <si>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</si>
  <si>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</si>
  <si>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</si>
  <si>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</si>
  <si>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</si>
  <si>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</si>
  <si>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</si>
  <si>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</si>
  <si>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</si>
  <si>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</si>
  <si>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</si>
  <si>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</si>
  <si>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</si>
  <si>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</si>
  <si>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</si>
  <si>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</si>
  <si>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</si>
  <si>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</si>
  <si>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</si>
  <si>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</si>
  <si>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</si>
  <si>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</si>
  <si>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</si>
  <si>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</si>
  <si>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</si>
  <si>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</si>
  <si>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</si>
  <si>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</si>
  <si>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</si>
  <si>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</si>
  <si>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</si>
  <si>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</si>
  <si>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</si>
  <si>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</si>
  <si>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</si>
  <si>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</si>
  <si>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</si>
  <si>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</si>
  <si>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</si>
  <si>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</si>
  <si>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</si>
  <si>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</si>
  <si>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</si>
  <si>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</si>
  <si>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</si>
  <si>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</si>
  <si>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</si>
  <si>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</si>
  <si>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</si>
  <si>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</si>
  <si>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</si>
  <si>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</si>
  <si>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</si>
  <si>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</si>
  <si>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</si>
  <si>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</si>
  <si>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</si>
  <si>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</si>
  <si>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</si>
  <si>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</si>
  <si>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</si>
  <si>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</si>
  <si>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</si>
  <si>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</si>
  <si>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</si>
  <si>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</si>
  <si>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</si>
  <si>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</si>
  <si>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</si>
  <si>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</si>
  <si>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</si>
  <si>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</si>
  <si>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</si>
  <si>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</si>
  <si>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</si>
  <si>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</si>
  <si>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</si>
  <si>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</si>
  <si>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</si>
  <si>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</si>
  <si>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</si>
  <si>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</si>
  <si>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</si>
  <si>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</si>
  <si>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</si>
  <si>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</si>
  <si>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</si>
  <si>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</si>
  <si>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</si>
  <si>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</si>
  <si>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</si>
  <si>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</si>
  <si>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</si>
  <si>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</si>
  <si>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</si>
  <si>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</si>
  <si>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</si>
  <si>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</si>
  <si>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</si>
  <si>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</si>
  <si>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</si>
  <si>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</si>
  <si>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</si>
  <si>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</si>
  <si>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</si>
  <si>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</si>
  <si>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</si>
  <si>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</si>
  <si>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</si>
  <si>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</si>
  <si>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</si>
  <si>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</si>
  <si>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</si>
  <si>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</si>
  <si>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</si>
  <si>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</si>
  <si>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</si>
  <si>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</si>
  <si>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</si>
  <si>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</si>
  <si>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</si>
  <si>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</si>
  <si>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</si>
  <si>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</si>
  <si>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</si>
  <si>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</si>
  <si>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</si>
  <si>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</si>
  <si>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</si>
  <si>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</si>
  <si>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</si>
  <si>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</si>
  <si>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</si>
  <si>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</si>
  <si>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</si>
  <si>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</si>
  <si>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</si>
  <si>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</si>
  <si>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</si>
  <si>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</si>
  <si>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</si>
  <si>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</si>
  <si>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</si>
  <si>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</si>
  <si>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</si>
  <si>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</si>
  <si>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</si>
  <si>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</si>
  <si>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</si>
  <si>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</si>
  <si>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</si>
  <si>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</si>
  <si>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</si>
  <si>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</si>
  <si>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</si>
  <si>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</si>
  <si>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</si>
  <si>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</si>
  <si>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</si>
  <si>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</si>
  <si>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</si>
  <si>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</si>
  <si>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</si>
  <si>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</si>
  <si>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</si>
  <si>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</si>
  <si>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</si>
  <si>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</si>
  <si>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</si>
  <si>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</si>
  <si>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</si>
  <si>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</si>
  <si>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</si>
  <si>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</si>
  <si>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</si>
  <si>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</si>
  <si>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</si>
  <si>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</si>
  <si>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</si>
  <si>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</si>
  <si>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</si>
  <si>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</si>
  <si>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</si>
  <si>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</si>
  <si>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</si>
  <si>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</si>
  <si>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</si>
  <si>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</si>
  <si>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</si>
  <si>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</si>
  <si>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</si>
  <si>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</si>
  <si>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</si>
  <si>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</si>
  <si>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</si>
  <si>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</si>
  <si>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</si>
  <si>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</si>
  <si>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</si>
  <si>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</si>
  <si>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</si>
  <si>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</si>
  <si>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</si>
  <si>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</si>
  <si>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</si>
  <si>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</si>
  <si>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</si>
  <si>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</si>
  <si>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</si>
  <si>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</si>
  <si>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</si>
  <si>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</si>
  <si>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</si>
  <si>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</si>
  <si>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</si>
  <si>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</si>
  <si>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</si>
  <si>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</si>
  <si>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</si>
  <si>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</si>
  <si>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</si>
  <si>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</si>
  <si>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</si>
  <si>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</si>
  <si>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</si>
  <si>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</si>
  <si>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</si>
  <si>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</si>
  <si>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</si>
  <si>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</si>
  <si>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</si>
  <si>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</si>
  <si>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</si>
  <si>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</si>
  <si>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</si>
  <si>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</si>
  <si>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</si>
  <si>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</si>
  <si>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</si>
  <si>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</si>
  <si>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</si>
  <si>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</si>
  <si>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</si>
  <si>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</si>
  <si>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</si>
  <si>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</si>
  <si>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</si>
  <si>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</si>
  <si>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</si>
  <si>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</si>
  <si>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</si>
  <si>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</si>
  <si>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</si>
  <si>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</si>
  <si>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</si>
  <si>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</si>
  <si>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</si>
  <si>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</si>
  <si>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</si>
  <si>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</si>
  <si>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</si>
  <si>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</si>
  <si>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</si>
  <si>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</si>
  <si>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</si>
  <si>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</si>
  <si>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</si>
  <si>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</si>
  <si>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</si>
  <si>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</si>
  <si>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</si>
  <si>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</si>
  <si>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</si>
  <si>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</si>
  <si>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</si>
  <si>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</si>
  <si>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</si>
  <si>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</si>
  <si>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</si>
  <si>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</si>
  <si>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</si>
  <si>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</si>
  <si>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</si>
  <si>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</si>
  <si>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</si>
  <si>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</si>
  <si>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</si>
  <si>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</si>
  <si>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</si>
  <si>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</si>
  <si>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</si>
  <si>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</si>
  <si>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</si>
  <si>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</si>
  <si>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</si>
  <si>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</si>
  <si>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</si>
  <si>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</si>
  <si>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</si>
  <si>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</si>
  <si>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</si>
  <si>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</si>
  <si>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</si>
  <si>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</si>
  <si>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</si>
  <si>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</si>
  <si>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</si>
  <si>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</si>
  <si>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</si>
  <si>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</si>
  <si>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</si>
  <si>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</si>
  <si>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</si>
  <si>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</si>
  <si>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</si>
  <si>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</si>
  <si>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</si>
  <si>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</si>
  <si>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</si>
  <si>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</si>
  <si>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</si>
  <si>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</si>
  <si>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</si>
  <si>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</si>
  <si>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</si>
  <si>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</si>
  <si>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</si>
  <si>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</si>
  <si>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</si>
  <si>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</si>
  <si>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</si>
  <si>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</si>
  <si>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</si>
  <si>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</si>
  <si>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</si>
  <si>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</si>
  <si>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</si>
  <si>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</si>
  <si>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</si>
  <si>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</si>
  <si>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</si>
  <si>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</si>
  <si>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</si>
  <si>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</si>
  <si>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</si>
  <si>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</si>
  <si>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</si>
  <si>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</si>
  <si>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</si>
  <si>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</si>
  <si>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</si>
  <si>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</si>
  <si>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</si>
  <si>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</si>
  <si>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</si>
  <si>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</si>
  <si>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</si>
  <si>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</si>
  <si>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</si>
  <si>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</si>
  <si>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</si>
  <si>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</si>
  <si>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</si>
  <si>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</si>
  <si>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</si>
  <si>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</si>
  <si>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</si>
  <si>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</si>
  <si>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</si>
  <si>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</si>
  <si>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</si>
  <si>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</si>
  <si>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</si>
  <si>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</si>
  <si>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</si>
  <si>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</si>
  <si>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</si>
  <si>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</si>
  <si>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</si>
  <si>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</si>
  <si>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</si>
  <si>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</si>
  <si>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</si>
  <si>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</si>
  <si>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</si>
  <si>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</si>
  <si>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</si>
  <si>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</si>
  <si>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</si>
  <si>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</si>
  <si>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</si>
  <si>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</si>
  <si>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</si>
  <si>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</si>
  <si>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</si>
  <si>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</si>
  <si>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</si>
  <si>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</si>
  <si>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</si>
  <si>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</si>
  <si>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</si>
  <si>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</si>
  <si>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</si>
  <si>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</si>
  <si>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</si>
  <si>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</si>
  <si>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</si>
  <si>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</si>
  <si>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</si>
  <si>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</si>
  <si>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</si>
  <si>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</si>
  <si>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</si>
  <si>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</si>
  <si>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</si>
  <si>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</si>
  <si>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</si>
  <si>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</si>
  <si>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</si>
  <si>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</si>
  <si>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</si>
  <si>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</si>
  <si>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</si>
  <si>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</si>
  <si>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</si>
  <si>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</si>
  <si>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</si>
  <si>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</si>
  <si>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</si>
  <si>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</si>
  <si>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</si>
  <si>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</si>
  <si>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</si>
  <si>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</si>
  <si>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</si>
  <si>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</si>
  <si>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</si>
  <si>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</si>
  <si>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</si>
  <si>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</si>
  <si>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</si>
  <si>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</si>
  <si>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</si>
  <si>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</si>
  <si>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</si>
  <si>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</si>
  <si>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</si>
  <si>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</si>
  <si>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</si>
  <si>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</si>
  <si>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</si>
  <si>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</si>
  <si>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</si>
  <si>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</si>
  <si>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</si>
  <si>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</si>
  <si>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</si>
  <si>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</si>
  <si>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</si>
  <si>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</si>
  <si>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</si>
  <si>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</si>
  <si>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</si>
  <si>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</si>
  <si>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</si>
  <si>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</si>
  <si>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</si>
  <si>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</si>
  <si>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</si>
  <si>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</si>
  <si>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</si>
  <si>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</si>
  <si>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</si>
  <si>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</si>
  <si>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</si>
  <si>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</si>
  <si>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</si>
  <si>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</si>
  <si>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</si>
  <si>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</si>
  <si>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</si>
  <si>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</si>
  <si>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</si>
  <si>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</si>
  <si>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</si>
  <si>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</si>
  <si>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</si>
  <si>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</si>
  <si>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</si>
  <si>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</si>
  <si>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</si>
  <si>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</si>
  <si>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</si>
  <si>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</si>
  <si>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</si>
  <si>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</si>
  <si>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</si>
  <si>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</si>
  <si>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</si>
  <si>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</si>
  <si>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</si>
  <si>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</si>
  <si>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</si>
  <si>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</si>
  <si>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</si>
  <si>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</si>
  <si>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</si>
  <si>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</si>
  <si>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</si>
  <si>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</si>
  <si>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</si>
  <si>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</si>
  <si>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</si>
  <si>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</si>
  <si>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</si>
  <si>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</si>
  <si>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</si>
  <si>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</si>
  <si>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</si>
  <si>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</si>
  <si>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</si>
  <si>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</si>
  <si>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</si>
  <si>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</si>
  <si>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</si>
  <si>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</si>
  <si>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</si>
  <si>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</si>
  <si>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</si>
  <si>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</si>
  <si>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</si>
  <si>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</si>
  <si>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</si>
  <si>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</si>
  <si>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</si>
  <si>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</si>
  <si>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</si>
  <si>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</si>
  <si>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</si>
  <si>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</si>
  <si>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</si>
  <si>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</si>
  <si>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</si>
  <si>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</si>
  <si>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</si>
  <si>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</si>
  <si>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</si>
  <si>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</si>
  <si>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</si>
  <si>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</si>
  <si>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</si>
  <si>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</si>
  <si>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</si>
  <si>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</si>
  <si>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</si>
  <si>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</si>
  <si>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</si>
  <si>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</si>
  <si>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</si>
  <si>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</si>
  <si>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</si>
  <si>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</si>
  <si>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</si>
  <si>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</si>
  <si>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</si>
  <si>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</si>
  <si>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</si>
  <si>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</si>
  <si>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</si>
  <si>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</si>
  <si>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</si>
  <si>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</si>
  <si>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</si>
  <si>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</si>
  <si>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</si>
  <si>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</si>
  <si>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</si>
  <si>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</si>
  <si>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</si>
  <si>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</si>
  <si>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</si>
  <si>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</si>
  <si>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</si>
  <si>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</si>
  <si>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</si>
  <si>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</si>
  <si>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</si>
  <si>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</si>
  <si>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</si>
  <si>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</si>
  <si>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</si>
  <si>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</si>
  <si>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</si>
  <si>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</si>
  <si>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</si>
  <si>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</si>
  <si>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</si>
  <si>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</si>
  <si>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</si>
  <si>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</si>
  <si>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</si>
  <si>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</si>
  <si>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</si>
  <si>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</si>
  <si>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</si>
  <si>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</si>
  <si>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</si>
  <si>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</si>
  <si>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</si>
  <si>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</si>
  <si>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</si>
  <si>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</si>
  <si>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</si>
  <si>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</si>
  <si>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</si>
  <si>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</si>
  <si>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</si>
  <si>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</si>
  <si>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</si>
  <si>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</si>
  <si>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</si>
  <si>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</si>
  <si>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</si>
  <si>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</si>
  <si>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</si>
  <si>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</si>
  <si>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</si>
  <si>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</si>
  <si>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</si>
  <si>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</si>
  <si>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</si>
  <si>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</si>
  <si>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</si>
  <si>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</si>
  <si>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</si>
  <si>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</si>
  <si>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</si>
  <si>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</si>
  <si>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</si>
  <si>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</si>
  <si>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</si>
  <si>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</si>
  <si>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</si>
  <si>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</si>
  <si>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</si>
  <si>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</si>
  <si>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</si>
  <si>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</si>
  <si>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</si>
  <si>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</si>
  <si>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</si>
  <si>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</si>
  <si>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</si>
  <si>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</si>
  <si>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</si>
  <si>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</si>
  <si>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</si>
  <si>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</si>
  <si>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</si>
  <si>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</si>
  <si>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</si>
  <si>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</si>
  <si>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</si>
  <si>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</si>
  <si>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</si>
  <si>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</si>
  <si>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</si>
  <si>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</si>
  <si>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</si>
  <si>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</si>
  <si>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</si>
  <si>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</si>
  <si>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</si>
  <si>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</si>
  <si>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</si>
  <si>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</si>
  <si>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</si>
  <si>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</si>
  <si>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</si>
  <si>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</si>
  <si>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</si>
  <si>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</si>
  <si>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</si>
  <si>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</si>
  <si>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</si>
  <si>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</si>
  <si>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</si>
  <si>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</si>
  <si>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</si>
  <si>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</si>
  <si>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</si>
  <si>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</si>
  <si>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</si>
  <si>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</si>
  <si>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</si>
  <si>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</si>
  <si>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</si>
  <si>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</si>
  <si>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</si>
  <si>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</si>
  <si>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</si>
  <si>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</si>
  <si>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</si>
  <si>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</si>
  <si>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</si>
  <si>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</si>
  <si>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</si>
  <si>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</si>
  <si>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</si>
  <si>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</si>
  <si>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</si>
  <si>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</si>
  <si>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</si>
  <si>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</si>
  <si>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</si>
  <si>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</si>
  <si>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</si>
  <si>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</si>
  <si>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</si>
  <si>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</si>
  <si>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</si>
  <si>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</si>
  <si>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</si>
  <si>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</si>
  <si>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</si>
  <si>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</si>
  <si>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</si>
  <si>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</si>
  <si>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</si>
  <si>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</si>
  <si>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</si>
  <si>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</si>
  <si>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</si>
  <si>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</si>
  <si>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</si>
  <si>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</si>
  <si>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</si>
  <si>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</si>
  <si>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</si>
  <si>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</si>
  <si>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</si>
  <si>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</si>
  <si>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</si>
  <si>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</si>
  <si>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</si>
  <si>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</si>
  <si>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</si>
  <si>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</si>
  <si>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</si>
  <si>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</si>
  <si>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</si>
  <si>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</si>
  <si>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</si>
  <si>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</si>
  <si>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</si>
  <si>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</si>
  <si>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</si>
  <si>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</si>
  <si>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</si>
  <si>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</si>
  <si>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</si>
  <si>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</si>
  <si>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</si>
  <si>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</si>
  <si>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</si>
  <si>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</si>
  <si>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</si>
  <si>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</si>
  <si>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</si>
  <si>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</si>
  <si>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</si>
  <si>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</si>
  <si>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</si>
  <si>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</si>
  <si>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</si>
  <si>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</si>
  <si>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</si>
  <si>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</si>
  <si>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</si>
  <si>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</si>
  <si>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</si>
  <si>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</si>
  <si>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</si>
  <si>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</si>
  <si>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</si>
  <si>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</si>
  <si>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</si>
  <si>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</si>
  <si>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</si>
  <si>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</si>
  <si>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</si>
  <si>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</si>
  <si>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</si>
  <si>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</si>
  <si>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</si>
  <si>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</si>
  <si>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</si>
  <si>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</si>
  <si>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</si>
  <si>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</si>
  <si>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</si>
  <si>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</si>
  <si>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</si>
  <si>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</si>
  <si>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</si>
  <si>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</si>
  <si>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</si>
  <si>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</si>
  <si>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</si>
  <si>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</si>
  <si>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</si>
  <si>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</si>
  <si>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</si>
  <si>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</si>
  <si>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</si>
  <si>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</si>
  <si>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</si>
  <si>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</si>
  <si>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</si>
  <si>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</si>
  <si>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</si>
  <si>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</si>
  <si>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</si>
  <si>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</si>
  <si>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</si>
  <si>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</si>
  <si>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</si>
  <si>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</si>
  <si>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</si>
  <si>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</si>
  <si>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</si>
  <si>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</si>
  <si>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</si>
  <si>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</si>
  <si>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</si>
  <si>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</si>
  <si>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</si>
  <si>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</si>
  <si>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</si>
  <si>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</si>
  <si>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</si>
  <si>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</si>
  <si>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</si>
  <si>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</si>
  <si>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</si>
  <si>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</si>
  <si>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</si>
  <si>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</si>
  <si>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</si>
  <si>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</si>
  <si>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</si>
  <si>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</si>
  <si>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</si>
  <si>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</si>
  <si>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</si>
  <si>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</si>
  <si>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</si>
  <si>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</si>
  <si>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</si>
  <si>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</si>
  <si>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</si>
  <si>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</si>
  <si>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</si>
  <si>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</si>
  <si>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</si>
  <si>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</si>
  <si>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</si>
  <si>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</si>
  <si>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</si>
  <si>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</si>
  <si>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</si>
  <si>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</si>
  <si>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</si>
  <si>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</si>
  <si>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</si>
  <si>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</si>
  <si>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</si>
  <si>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</si>
  <si>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</si>
  <si>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</si>
  <si>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</si>
  <si>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</si>
  <si>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</si>
  <si>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</si>
  <si>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</si>
  <si>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</si>
  <si>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</si>
  <si>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</si>
  <si>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</si>
  <si>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</si>
  <si>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</si>
  <si>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</si>
  <si>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</si>
  <si>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</si>
  <si>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</si>
  <si>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</si>
  <si>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</si>
  <si>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</si>
  <si>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</si>
  <si>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</si>
  <si>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</si>
  <si>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</si>
  <si>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</si>
  <si>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</si>
  <si>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</si>
  <si>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</si>
  <si>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</si>
  <si>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</si>
  <si>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</si>
  <si>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</si>
  <si>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</si>
  <si>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</si>
  <si>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</si>
  <si>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</si>
  <si>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</si>
  <si>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</si>
  <si>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</si>
  <si>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</si>
  <si>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</si>
  <si>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</si>
  <si>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</si>
  <si>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</si>
  <si>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</si>
  <si>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</si>
  <si>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</si>
  <si>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</si>
  <si>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</si>
  <si>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</si>
  <si>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</si>
  <si>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</si>
  <si>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</si>
  <si>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</si>
  <si>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</si>
  <si>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</si>
  <si>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</si>
  <si>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</si>
  <si>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</si>
  <si>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</si>
  <si>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</si>
  <si>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</si>
  <si>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</si>
  <si>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</si>
  <si>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</si>
  <si>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</si>
  <si>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</si>
  <si>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</si>
  <si>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</si>
  <si>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</si>
  <si>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</si>
  <si>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</si>
  <si>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</si>
  <si>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</si>
  <si>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</si>
  <si>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</si>
  <si>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</si>
  <si>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</si>
  <si>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</si>
  <si>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</si>
  <si>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</si>
  <si>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</si>
  <si>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</si>
  <si>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</si>
  <si>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</si>
  <si>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</si>
  <si>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</si>
  <si>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</si>
  <si>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</si>
  <si>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</si>
  <si>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</si>
  <si>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</si>
  <si>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</si>
  <si>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</si>
  <si>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</si>
  <si>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</si>
  <si>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</si>
  <si>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</si>
  <si>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</si>
  <si>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</si>
  <si>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</si>
  <si>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</si>
  <si>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</si>
  <si>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</si>
  <si>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</si>
  <si>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</si>
  <si>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</si>
  <si>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</si>
  <si>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</si>
  <si>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</si>
  <si>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</si>
  <si>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</si>
  <si>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</si>
  <si>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</si>
  <si>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</si>
  <si>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</si>
  <si>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</si>
  <si>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</si>
  <si>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</si>
  <si>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</si>
  <si>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</si>
  <si>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</si>
  <si>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</si>
  <si>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</si>
  <si>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</si>
  <si>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</si>
  <si>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</si>
  <si>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</si>
  <si>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</si>
  <si>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</si>
  <si>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</si>
  <si>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</si>
  <si>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</si>
  <si>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</si>
  <si>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</si>
  <si>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</si>
  <si>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</si>
  <si>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</si>
  <si>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</si>
  <si>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</si>
  <si>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</si>
  <si>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</si>
  <si>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</si>
  <si>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</si>
  <si>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</si>
  <si>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</si>
  <si>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</si>
  <si>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</si>
  <si>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</si>
  <si>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</si>
  <si>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</si>
  <si>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</si>
  <si>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</si>
  <si>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</si>
  <si>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</si>
  <si>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</si>
  <si>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</si>
  <si>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</si>
  <si>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</si>
  <si>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</si>
  <si>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</si>
  <si>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</si>
  <si>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</si>
  <si>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</si>
  <si>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</si>
  <si>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</si>
  <si>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</si>
  <si>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</si>
  <si>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</si>
  <si>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</si>
  <si>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</si>
  <si>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</si>
  <si>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</si>
  <si>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</si>
  <si>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</si>
  <si>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</si>
  <si>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</si>
  <si>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</si>
  <si>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</si>
  <si>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</si>
  <si>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</si>
  <si>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</si>
  <si>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</si>
  <si>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</si>
  <si>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</si>
  <si>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</si>
  <si>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</si>
  <si>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</si>
  <si>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</si>
  <si>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</si>
  <si>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</si>
  <si>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</si>
  <si>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</si>
  <si>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</si>
  <si>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</si>
  <si>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</si>
  <si>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</si>
  <si>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</si>
  <si>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</si>
  <si>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</si>
  <si>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</si>
  <si>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</si>
  <si>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</si>
  <si>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</si>
  <si>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</si>
  <si>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</si>
  <si>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</si>
  <si>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</si>
  <si>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</si>
  <si>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</si>
  <si>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</si>
  <si>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</si>
  <si>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</si>
  <si>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</si>
  <si>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</si>
  <si>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</si>
  <si>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</si>
  <si>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</si>
  <si>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</si>
  <si>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</si>
  <si>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</si>
  <si>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</si>
  <si>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</si>
  <si>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</si>
  <si>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</si>
  <si>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</si>
  <si>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</si>
  <si>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</si>
  <si>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</si>
  <si>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</si>
  <si>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</si>
  <si>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</si>
  <si>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</si>
  <si>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</si>
  <si>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</si>
  <si>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</si>
  <si>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</si>
  <si>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</si>
  <si>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</si>
  <si>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</si>
  <si>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</si>
  <si>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</si>
  <si>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</si>
  <si>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</si>
  <si>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</si>
  <si>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</si>
  <si>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</si>
  <si>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</si>
  <si>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</si>
  <si>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</si>
  <si>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</si>
  <si>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</si>
  <si>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</si>
  <si>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</si>
  <si>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</si>
  <si>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</si>
  <si>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</si>
  <si>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</si>
  <si>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</si>
  <si>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</si>
  <si>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</si>
  <si>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</si>
  <si>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</si>
  <si>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</si>
  <si>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</si>
  <si>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</si>
  <si>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</si>
  <si>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</si>
  <si>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</si>
  <si>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</si>
  <si>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</si>
  <si>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</si>
  <si>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</si>
  <si>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</si>
  <si>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</si>
  <si>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</si>
  <si>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</si>
  <si>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</si>
  <si>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</si>
  <si>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</si>
  <si>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</si>
  <si>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</si>
  <si>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</si>
  <si>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</si>
  <si>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</si>
  <si>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</si>
  <si>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</si>
  <si>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</si>
  <si>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</si>
  <si>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</si>
  <si>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</si>
  <si>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</si>
  <si>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</si>
  <si>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</si>
  <si>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</si>
  <si>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</si>
  <si>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</si>
  <si>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</si>
  <si>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</si>
  <si>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</si>
  <si>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</si>
  <si>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</si>
  <si>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</si>
  <si>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</si>
  <si>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</si>
  <si>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</si>
  <si>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</si>
  <si>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</si>
  <si>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</si>
  <si>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</si>
  <si>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</si>
  <si>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</si>
  <si>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</si>
  <si>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</si>
  <si>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</si>
  <si>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</si>
  <si>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</si>
  <si>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</si>
  <si>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</si>
  <si>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</si>
  <si>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</si>
  <si>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</si>
  <si>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</si>
  <si>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</si>
  <si>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</si>
  <si>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</si>
  <si>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</si>
  <si>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</si>
  <si>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</si>
  <si>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</si>
  <si>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</si>
  <si>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</si>
  <si>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</si>
  <si>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</si>
  <si>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</si>
  <si>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</si>
  <si>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</si>
  <si>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</si>
  <si>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</si>
  <si>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</si>
  <si>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</si>
  <si>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</si>
  <si>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</si>
  <si>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</si>
  <si>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</si>
  <si>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</si>
  <si>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</si>
  <si>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</si>
  <si>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</si>
  <si>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</si>
  <si>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</si>
  <si>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</si>
  <si>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</si>
  <si>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</si>
  <si>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</si>
  <si>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</si>
  <si>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</si>
  <si>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</si>
  <si>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</si>
  <si>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</si>
  <si>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</si>
  <si>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</si>
  <si>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</si>
  <si>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</si>
  <si>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</si>
  <si>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</si>
  <si>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</si>
  <si>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</si>
  <si>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</si>
  <si>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</si>
  <si>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</si>
  <si>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</si>
  <si>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</si>
  <si>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</si>
  <si>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</si>
  <si>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</si>
  <si>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</si>
  <si>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</si>
  <si>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</si>
  <si>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</si>
  <si>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</si>
  <si>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</si>
  <si>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</si>
  <si>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</si>
  <si>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</si>
  <si>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</si>
  <si>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</si>
  <si>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</si>
  <si>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</si>
  <si>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</si>
  <si>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</si>
  <si>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</si>
  <si>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</si>
  <si>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</si>
  <si>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</si>
  <si>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</si>
  <si>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</si>
  <si>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</si>
  <si>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</si>
  <si>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</si>
  <si>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</si>
  <si>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</si>
  <si>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</si>
  <si>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</si>
  <si>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</si>
  <si>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</si>
  <si>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</si>
  <si>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</si>
  <si>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</si>
  <si>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</si>
  <si>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</si>
  <si>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</si>
  <si>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</si>
  <si>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</si>
  <si>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</si>
  <si>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</si>
  <si>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</si>
  <si>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</si>
  <si>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</si>
  <si>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</si>
  <si>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</si>
  <si>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</si>
  <si>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</si>
  <si>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</si>
  <si>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</si>
  <si>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</si>
  <si>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</si>
  <si>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</si>
  <si>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</si>
  <si>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</si>
  <si>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</si>
  <si>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</si>
  <si>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</si>
  <si>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</si>
  <si>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</si>
  <si>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</si>
  <si>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</si>
  <si>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</si>
  <si>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</si>
  <si>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</si>
  <si>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</si>
  <si>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</si>
  <si>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</si>
  <si>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</si>
  <si>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</si>
  <si>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</si>
  <si>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</si>
  <si>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</si>
  <si>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</si>
  <si>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</si>
  <si>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</si>
  <si>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</si>
  <si>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</si>
  <si>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</si>
  <si>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</si>
  <si>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</si>
  <si>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</si>
  <si>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</si>
  <si>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</si>
  <si>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</si>
  <si>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</si>
  <si>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</si>
  <si>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</si>
  <si>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</si>
  <si>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</si>
  <si>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</si>
  <si>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</si>
  <si>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</si>
  <si>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</si>
  <si>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</si>
  <si>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</si>
  <si>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</si>
  <si>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</si>
  <si>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</si>
  <si>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</si>
  <si>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</si>
  <si>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</si>
  <si>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</si>
  <si>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</si>
  <si>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</si>
  <si>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</si>
  <si>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</si>
  <si>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</si>
  <si>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</si>
  <si>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</si>
  <si>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</si>
  <si>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</si>
  <si>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</si>
  <si>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</si>
  <si>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</si>
  <si>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</si>
  <si>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</si>
  <si>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</si>
  <si>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</si>
  <si>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</si>
  <si>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</si>
  <si>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</si>
  <si>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</si>
  <si>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</si>
  <si>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</si>
  <si>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</si>
  <si>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</si>
  <si>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</si>
  <si>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</si>
  <si>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</si>
  <si>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</si>
  <si>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</si>
  <si>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</si>
  <si>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</si>
  <si>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</si>
  <si>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</si>
  <si>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</si>
  <si>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</si>
  <si>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</si>
  <si>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</si>
  <si>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</si>
  <si>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</si>
  <si>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</si>
  <si>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</si>
  <si>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</si>
  <si>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</si>
  <si>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</si>
  <si>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</si>
  <si>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</si>
  <si>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</si>
  <si>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</si>
  <si>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</si>
  <si>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</si>
  <si>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</si>
  <si>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</si>
  <si>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</si>
  <si>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</si>
  <si>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</si>
  <si>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</si>
  <si>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</si>
  <si>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</si>
  <si>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</si>
  <si>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</si>
  <si>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</si>
  <si>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</si>
  <si>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</si>
  <si>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</si>
  <si>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</si>
  <si>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</si>
  <si>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</si>
  <si>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</si>
  <si>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</si>
  <si>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</si>
  <si>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</si>
  <si>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</si>
  <si>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</si>
  <si>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</si>
  <si>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</si>
  <si>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</si>
  <si>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</si>
  <si>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</si>
  <si>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</si>
  <si>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</si>
  <si>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</si>
  <si>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</si>
  <si>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</si>
  <si>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</si>
  <si>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</si>
  <si>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</si>
  <si>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</si>
  <si>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</si>
  <si>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</si>
  <si>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</si>
  <si>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</si>
  <si>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</si>
  <si>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</si>
  <si>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</si>
  <si>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</si>
  <si>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</si>
  <si>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</si>
  <si>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</si>
  <si>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</si>
  <si>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</si>
  <si>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</si>
  <si>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</si>
  <si>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</si>
  <si>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</si>
  <si>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</si>
  <si>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</si>
  <si>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</si>
  <si>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</si>
  <si>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</si>
  <si>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</si>
  <si>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</si>
  <si>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</si>
  <si>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</si>
  <si>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</si>
  <si>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</si>
  <si>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</si>
  <si>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</si>
  <si>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</si>
  <si>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</si>
  <si>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</si>
  <si>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</si>
  <si>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</si>
  <si>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</si>
  <si>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</si>
  <si>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</si>
  <si>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</si>
  <si>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</si>
  <si>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</si>
  <si>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</si>
  <si>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</si>
  <si>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</si>
  <si>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</si>
  <si>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</si>
  <si>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</si>
  <si>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</si>
  <si>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</si>
  <si>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</si>
  <si>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</si>
  <si>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</si>
  <si>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</si>
  <si>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</si>
  <si>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</si>
  <si>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</si>
  <si>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</si>
  <si>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</si>
  <si>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</si>
  <si>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</si>
  <si>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</si>
  <si>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</si>
  <si>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</si>
  <si>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</si>
  <si>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</si>
  <si>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</si>
  <si>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</si>
  <si>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</si>
  <si>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</si>
  <si>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</si>
  <si>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</si>
  <si>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</si>
  <si>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</si>
  <si>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</si>
  <si>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</si>
  <si>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</si>
  <si>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</si>
  <si>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</si>
  <si>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</si>
  <si>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</si>
  <si>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</si>
  <si>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</si>
  <si>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</si>
  <si>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</si>
  <si>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</si>
  <si>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</si>
  <si>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</si>
  <si>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</si>
  <si>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</si>
  <si>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</si>
  <si>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</si>
  <si>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</si>
  <si>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</si>
  <si>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</si>
  <si>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</si>
  <si>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</si>
  <si>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</si>
  <si>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</si>
  <si>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</si>
  <si>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</si>
  <si>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</si>
  <si>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</si>
  <si>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</si>
  <si>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</si>
  <si>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</si>
  <si>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</si>
  <si>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</si>
  <si>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</si>
  <si>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</si>
  <si>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</si>
  <si>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</si>
  <si>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</si>
  <si>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</si>
  <si>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</si>
  <si>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</si>
  <si>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</si>
  <si>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</si>
  <si>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</si>
  <si>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</si>
  <si>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</si>
  <si>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</si>
  <si>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</si>
  <si>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</si>
  <si>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</si>
  <si>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</si>
  <si>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</si>
  <si>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</si>
  <si>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</si>
  <si>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</si>
  <si>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</si>
  <si>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</si>
  <si>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</si>
  <si>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</si>
  <si>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</si>
  <si>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</si>
  <si>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</si>
  <si>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</si>
  <si>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</si>
  <si>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</si>
  <si>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</si>
  <si>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</si>
  <si>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</si>
  <si>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</si>
  <si>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</si>
  <si>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</si>
  <si>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</si>
  <si>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</si>
  <si>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</si>
  <si>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</si>
  <si>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</si>
  <si>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</si>
  <si>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</si>
  <si>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</si>
  <si>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</si>
  <si>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</si>
  <si>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</si>
  <si>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</si>
  <si>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</si>
  <si>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</si>
  <si>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</si>
  <si>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</si>
  <si>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</si>
  <si>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</si>
  <si>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</si>
  <si>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</si>
  <si>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</si>
  <si>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</si>
  <si>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</si>
  <si>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</si>
  <si>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</si>
  <si>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</si>
  <si>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</si>
  <si>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</si>
  <si>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</si>
  <si>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</si>
  <si>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</si>
  <si>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</si>
  <si>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</si>
  <si>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</si>
  <si>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</si>
  <si>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</si>
  <si>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</si>
  <si>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</si>
  <si>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</si>
  <si>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</si>
  <si>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</si>
  <si>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</si>
  <si>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</si>
  <si>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</si>
  <si>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</si>
  <si>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</si>
  <si>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</si>
  <si>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</si>
  <si>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</si>
  <si>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</si>
  <si>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</si>
  <si>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</si>
  <si>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</si>
  <si>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</si>
  <si>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</si>
  <si>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</si>
  <si>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</si>
  <si>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</si>
  <si>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</si>
  <si>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</si>
  <si>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</si>
  <si>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</si>
  <si>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</si>
  <si>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</si>
  <si>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</si>
  <si>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</si>
  <si>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</si>
  <si>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</si>
  <si>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</si>
  <si>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</si>
  <si>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</si>
  <si>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</si>
  <si>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</si>
  <si>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</si>
  <si>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</si>
  <si>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</si>
  <si>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</si>
  <si>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</si>
  <si>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</si>
  <si>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</si>
  <si>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</si>
  <si>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</si>
  <si>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</si>
  <si>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</si>
  <si>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</si>
  <si>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</si>
  <si>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</si>
  <si>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</si>
  <si>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</si>
  <si>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</si>
  <si>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</si>
  <si>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</si>
  <si>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</si>
  <si>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</si>
  <si>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</si>
  <si>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</si>
  <si>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</si>
  <si>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</si>
  <si>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</si>
  <si>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</si>
  <si>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</si>
  <si>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</si>
  <si>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</si>
  <si>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</si>
  <si>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</si>
  <si>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</si>
  <si>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</si>
  <si>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</si>
  <si>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</si>
  <si>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</si>
  <si>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</si>
  <si>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</si>
  <si>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</si>
  <si>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</si>
  <si>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</si>
  <si>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</si>
  <si>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</si>
  <si>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</si>
  <si>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</si>
  <si>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</si>
  <si>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</si>
  <si>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</si>
  <si>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</si>
  <si>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</si>
  <si>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</si>
  <si>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</si>
  <si>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</si>
  <si>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</si>
  <si>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</si>
  <si>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</si>
  <si>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</si>
  <si>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</si>
  <si>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</si>
  <si>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</si>
  <si>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</si>
  <si>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</si>
  <si>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</si>
  <si>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</si>
  <si>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</si>
  <si>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</si>
  <si>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</si>
  <si>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</si>
  <si>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</si>
  <si>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</si>
  <si>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</si>
  <si>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</si>
  <si>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</si>
  <si>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</si>
  <si>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</si>
  <si>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</si>
  <si>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</si>
  <si>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</si>
  <si>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</si>
  <si>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</si>
  <si>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</si>
  <si>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</si>
  <si>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</si>
  <si>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</si>
  <si>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</si>
  <si>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</si>
  <si>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</si>
  <si>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</si>
  <si>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</si>
  <si>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</si>
  <si>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</si>
  <si>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</si>
  <si>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</si>
  <si>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</si>
  <si>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</si>
  <si>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</si>
  <si>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</si>
  <si>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</si>
  <si>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</si>
  <si>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</si>
  <si>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</si>
  <si>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</si>
  <si>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</si>
  <si>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</si>
  <si>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</si>
  <si>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</si>
  <si>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</si>
  <si>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</si>
  <si>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</si>
  <si>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</si>
  <si>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</si>
  <si>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</si>
  <si>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</si>
  <si>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</si>
  <si>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</si>
  <si>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</si>
  <si>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</si>
  <si>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</si>
  <si>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</si>
  <si>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</si>
  <si>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</si>
  <si>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</si>
  <si>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</si>
  <si>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</si>
  <si>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</si>
  <si>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</si>
  <si>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</si>
  <si>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</si>
  <si>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</si>
  <si>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</si>
  <si>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</si>
  <si>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</si>
  <si>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</si>
  <si>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</si>
  <si>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</si>
  <si>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</si>
  <si>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</si>
  <si>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</si>
  <si>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</si>
  <si>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</si>
  <si>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</si>
  <si>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</si>
  <si>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</si>
  <si>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</si>
  <si>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</si>
  <si>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</si>
  <si>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</si>
  <si>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</si>
  <si>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</si>
  <si>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</si>
  <si>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</si>
  <si>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</si>
  <si>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</si>
  <si>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</si>
  <si>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</si>
  <si>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</si>
  <si>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</si>
  <si>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</si>
  <si>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</si>
  <si>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</si>
  <si>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</si>
  <si>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</si>
  <si>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</si>
  <si>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</si>
  <si>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</si>
  <si>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</si>
  <si>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</si>
  <si>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</si>
  <si>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</si>
  <si>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</si>
  <si>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</si>
  <si>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</si>
  <si>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</si>
  <si>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</si>
  <si>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</si>
  <si>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</si>
  <si>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</si>
  <si>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</si>
  <si>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</si>
  <si>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</si>
  <si>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</si>
  <si>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</si>
  <si>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</si>
  <si>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</si>
  <si>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</si>
  <si>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</si>
  <si>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</si>
  <si>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</si>
  <si>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</si>
  <si>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</si>
  <si>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</si>
  <si>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</si>
  <si>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</si>
  <si>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</si>
  <si>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</si>
  <si>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</si>
  <si>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</si>
  <si>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</si>
  <si>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</si>
  <si>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</si>
  <si>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</si>
  <si>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</si>
  <si>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</si>
  <si>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</si>
  <si>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</si>
  <si>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</si>
  <si>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</si>
  <si>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</si>
  <si>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</si>
  <si>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</si>
  <si>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</si>
  <si>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</si>
  <si>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</si>
  <si>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</si>
  <si>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</si>
  <si>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</si>
  <si>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</si>
  <si>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</si>
  <si>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</si>
  <si>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</si>
  <si>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</si>
  <si>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</si>
  <si>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</si>
  <si>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</si>
  <si>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</si>
  <si>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</si>
  <si>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</si>
  <si>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</si>
  <si>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</si>
  <si>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</si>
  <si>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</si>
  <si>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</si>
  <si>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</si>
  <si>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</si>
  <si>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</si>
  <si>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</si>
  <si>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</si>
  <si>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</si>
  <si>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</si>
  <si>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</si>
  <si>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</si>
  <si>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</si>
  <si>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</si>
  <si>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</si>
  <si>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</si>
  <si>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</si>
  <si>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</si>
  <si>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</si>
  <si>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</si>
  <si>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</si>
  <si>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</si>
  <si>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</si>
  <si>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</si>
  <si>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</si>
  <si>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</si>
  <si>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</si>
  <si>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</si>
  <si>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</si>
  <si>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</si>
  <si>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</si>
  <si>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</si>
  <si>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</si>
  <si>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</si>
  <si>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</si>
  <si>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</si>
  <si>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</si>
  <si>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</si>
  <si>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</si>
  <si>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</si>
  <si>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</si>
  <si>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</si>
  <si>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</si>
  <si>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</si>
  <si>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</si>
  <si>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</si>
  <si>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</si>
  <si>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</si>
  <si>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</si>
  <si>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</si>
  <si>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</si>
  <si>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</si>
  <si>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</si>
  <si>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</si>
  <si>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</si>
  <si>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</si>
  <si>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</si>
  <si>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</si>
  <si>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</si>
  <si>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</si>
  <si>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</si>
  <si>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</si>
  <si>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</si>
  <si>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</si>
  <si>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</si>
  <si>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</si>
  <si>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</si>
  <si>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</si>
  <si>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</si>
  <si>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</si>
  <si>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</si>
  <si>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</si>
  <si>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</si>
  <si>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</si>
  <si>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</si>
  <si>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</si>
  <si>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</si>
  <si>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</si>
  <si>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</si>
  <si>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</si>
  <si>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</si>
  <si>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</si>
  <si>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</si>
  <si>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</si>
  <si>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</si>
  <si>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</si>
  <si>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</si>
  <si>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</si>
  <si>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</si>
  <si>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</si>
  <si>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</si>
  <si>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</si>
  <si>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</si>
  <si>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</si>
  <si>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</si>
  <si>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</si>
  <si>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</si>
  <si>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</si>
  <si>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</si>
  <si>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</si>
  <si>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</si>
  <si>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</si>
  <si>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</si>
  <si>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</si>
  <si>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</si>
  <si>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</si>
  <si>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</si>
  <si>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</si>
  <si>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</si>
  <si>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</si>
  <si>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</si>
  <si>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</si>
  <si>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</si>
  <si>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</si>
  <si>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</si>
  <si>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</si>
  <si>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</si>
  <si>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</si>
  <si>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</si>
  <si>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</si>
  <si>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</si>
  <si>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</si>
  <si>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</si>
  <si>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</si>
  <si>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</si>
  <si>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</si>
  <si>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</si>
  <si>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</si>
  <si>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</si>
  <si>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</si>
  <si>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</si>
  <si>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</si>
  <si>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</si>
  <si>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</si>
  <si>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</si>
  <si>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</si>
  <si>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</si>
  <si>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</si>
  <si>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</si>
  <si>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</si>
  <si>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</si>
  <si>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</si>
  <si>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</si>
  <si>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</si>
  <si>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</si>
  <si>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</si>
  <si>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</si>
  <si>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</si>
  <si>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</si>
  <si>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</si>
  <si>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</si>
  <si>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</si>
  <si>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</si>
  <si>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</si>
  <si>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</si>
  <si>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</si>
  <si>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</si>
  <si>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</si>
  <si>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</si>
  <si>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</si>
  <si>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</si>
  <si>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</si>
  <si>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</si>
  <si>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</si>
  <si>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</si>
  <si>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</si>
  <si>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</si>
  <si>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</si>
  <si>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</si>
  <si>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</si>
  <si>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</si>
  <si>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</si>
  <si>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</si>
  <si>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</si>
  <si>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</si>
  <si>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</si>
  <si>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</si>
  <si>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</si>
  <si>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</si>
  <si>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</si>
  <si>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</si>
  <si>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</si>
  <si>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</si>
  <si>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</si>
  <si>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</si>
  <si>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</si>
  <si>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</si>
  <si>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</si>
  <si>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</si>
  <si>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</si>
  <si>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</si>
  <si>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</si>
  <si>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</si>
  <si>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</si>
  <si>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</si>
  <si>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</si>
  <si>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</si>
  <si>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</si>
  <si>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</si>
  <si>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</si>
  <si>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</si>
  <si>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</si>
  <si>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</si>
  <si>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</si>
  <si>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</si>
  <si>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</si>
  <si>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</si>
  <si>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</si>
  <si>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</si>
  <si>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</si>
  <si>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</si>
  <si>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</si>
  <si>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</si>
  <si>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</si>
  <si>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</si>
  <si>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</si>
  <si>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</si>
  <si>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</si>
  <si>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</si>
  <si>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</si>
  <si>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</si>
  <si>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</si>
  <si>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</si>
  <si>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</si>
  <si>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</si>
  <si>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</si>
  <si>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</si>
  <si>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</si>
  <si>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</si>
  <si>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</si>
  <si>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</si>
  <si>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</si>
  <si>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</si>
  <si>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</si>
  <si>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</si>
  <si>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</si>
  <si>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</si>
  <si>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</si>
  <si>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</si>
  <si>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</si>
  <si>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</si>
  <si>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</si>
  <si>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</si>
  <si>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</si>
  <si>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</si>
  <si>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</si>
  <si>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</si>
  <si>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</si>
  <si>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</si>
  <si>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</si>
  <si>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</si>
  <si>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</si>
  <si>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</si>
  <si>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</si>
  <si>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</si>
  <si>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</si>
  <si>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</si>
  <si>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</si>
  <si>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</si>
  <si>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</si>
  <si>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</si>
  <si>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</si>
  <si>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</si>
  <si>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</si>
  <si>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</si>
  <si>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</si>
  <si>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</si>
  <si>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</si>
  <si>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</si>
  <si>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</si>
  <si>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</si>
  <si>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</si>
  <si>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</si>
  <si>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</si>
  <si>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</si>
  <si>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</si>
  <si>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</si>
  <si>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</si>
  <si>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</si>
  <si>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</si>
  <si>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</si>
  <si>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</si>
  <si>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</si>
  <si>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</si>
  <si>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</si>
  <si>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</si>
  <si>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</si>
  <si>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</si>
  <si>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</si>
  <si>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</si>
  <si>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</si>
  <si>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</si>
  <si>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</si>
  <si>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</si>
  <si>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</si>
  <si>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</si>
  <si>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</si>
  <si>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</si>
  <si>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</si>
  <si>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</si>
  <si>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</si>
  <si>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</si>
  <si>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</si>
  <si>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</si>
  <si>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</si>
  <si>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</si>
  <si>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</si>
  <si>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</si>
  <si>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</si>
  <si>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</si>
  <si>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</si>
  <si>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</si>
  <si>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</si>
  <si>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</si>
  <si>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</si>
  <si>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</si>
  <si>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</si>
  <si>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</si>
  <si>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</si>
  <si>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</si>
  <si>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</si>
  <si>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</si>
  <si>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</si>
  <si>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</si>
  <si>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</si>
  <si>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</si>
  <si>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</si>
  <si>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</si>
  <si>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</si>
  <si>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</si>
  <si>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</si>
  <si>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</si>
  <si>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</si>
  <si>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</si>
  <si>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</si>
  <si>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</si>
  <si>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</si>
  <si>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</si>
  <si>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</si>
  <si>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</si>
  <si>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</si>
  <si>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</si>
  <si>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</si>
  <si>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</si>
  <si>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</si>
  <si>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</si>
  <si>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</si>
  <si>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</si>
  <si>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</si>
  <si>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</si>
  <si>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</si>
  <si>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</si>
  <si>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</si>
  <si>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</si>
  <si>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</si>
  <si>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</si>
  <si>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</si>
  <si>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</si>
  <si>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</si>
  <si>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</si>
  <si>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</si>
  <si>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</si>
  <si>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</si>
  <si>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</si>
  <si>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</si>
  <si>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</si>
  <si>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</si>
  <si>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</si>
  <si>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</si>
  <si>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</si>
  <si>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</si>
  <si>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</si>
  <si>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</si>
  <si>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</si>
  <si>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</si>
  <si>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</si>
  <si>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</si>
  <si>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</si>
  <si>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</si>
  <si>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</si>
  <si>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</si>
  <si>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</si>
  <si>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</si>
  <si>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</si>
  <si>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</si>
  <si>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</si>
  <si>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</si>
  <si>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</si>
  <si>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</si>
  <si>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</si>
  <si>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</si>
  <si>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</si>
  <si>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</si>
  <si>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</si>
  <si>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</si>
  <si>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</si>
  <si>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</si>
  <si>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</si>
  <si>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</si>
  <si>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</si>
  <si>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</si>
  <si>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</si>
  <si>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</si>
  <si>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</si>
  <si>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</si>
  <si>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</si>
  <si>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</si>
  <si>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</si>
  <si>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</si>
  <si>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</si>
  <si>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</si>
  <si>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</si>
  <si>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</si>
  <si>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</si>
  <si>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</si>
  <si>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</si>
  <si>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</si>
  <si>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</si>
  <si>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</si>
  <si>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</si>
  <si>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</si>
  <si>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</si>
  <si>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</si>
  <si>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</si>
  <si>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</si>
  <si>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</si>
  <si>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</si>
  <si>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</si>
  <si>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</si>
  <si>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</si>
  <si>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</si>
  <si>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</si>
  <si>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</si>
  <si>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</si>
  <si>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</si>
  <si>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</si>
  <si>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</si>
  <si>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</si>
  <si>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</si>
  <si>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</si>
  <si>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</si>
  <si>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</si>
  <si>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</si>
  <si>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</si>
  <si>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</si>
  <si>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</si>
  <si>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</si>
  <si>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</si>
  <si>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</si>
  <si>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</si>
  <si>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</si>
  <si>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</si>
  <si>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</si>
  <si>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</si>
  <si>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</si>
  <si>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</si>
  <si>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</si>
  <si>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</si>
  <si>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</si>
  <si>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</si>
  <si>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</si>
  <si>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</si>
  <si>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</si>
  <si>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</si>
  <si>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</si>
  <si>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</si>
  <si>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</si>
  <si>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</si>
  <si>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</si>
  <si>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</si>
  <si>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</si>
  <si>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</si>
  <si>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</si>
  <si>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</si>
  <si>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</si>
  <si>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</si>
  <si>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</si>
  <si>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</si>
  <si>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</si>
  <si>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</si>
  <si>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</si>
  <si>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</si>
  <si>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</si>
  <si>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</si>
  <si>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</si>
  <si>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</si>
  <si>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</si>
  <si>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</si>
  <si>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</si>
  <si>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</si>
  <si>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</si>
  <si>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</si>
  <si>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</si>
  <si>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</si>
  <si>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</si>
  <si>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</si>
  <si>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</si>
  <si>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</si>
  <si>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</si>
  <si>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</si>
  <si>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</si>
  <si>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</si>
  <si>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</si>
  <si>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</si>
  <si>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</si>
  <si>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</si>
  <si>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</si>
  <si>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</si>
  <si>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</si>
  <si>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</si>
  <si>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</si>
  <si>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</si>
  <si>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</si>
  <si>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</si>
  <si>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</si>
  <si>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</si>
  <si>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</si>
  <si>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</si>
  <si>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</si>
  <si>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</si>
  <si>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</si>
  <si>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</si>
  <si>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</si>
  <si>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</si>
  <si>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</si>
  <si>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</si>
  <si>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</si>
  <si>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</si>
  <si>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</si>
  <si>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</si>
  <si>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</si>
  <si>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</si>
  <si>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</si>
  <si>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</si>
  <si>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</si>
  <si>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</si>
  <si>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</si>
  <si>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</si>
  <si>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</si>
  <si>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</si>
  <si>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</si>
  <si>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</si>
  <si>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</si>
  <si>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</si>
  <si>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</si>
  <si>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</si>
  <si>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</si>
  <si>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</si>
  <si>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</si>
  <si>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</si>
  <si>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</si>
  <si>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</si>
  <si>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</si>
  <si>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</si>
  <si>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</si>
  <si>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</si>
  <si>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</si>
  <si>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</si>
  <si>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</si>
  <si>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</si>
  <si>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</si>
  <si>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</si>
  <si>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</si>
  <si>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</si>
  <si>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</si>
  <si>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</si>
  <si>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</si>
  <si>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</si>
  <si>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</si>
  <si>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</si>
  <si>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</si>
  <si>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</si>
  <si>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</si>
  <si>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</si>
  <si>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</si>
  <si>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</si>
  <si>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</si>
  <si>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</si>
  <si>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</si>
  <si>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</si>
  <si>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</si>
  <si>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</si>
  <si>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</si>
  <si>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</si>
  <si>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</si>
  <si>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</si>
  <si>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</si>
  <si>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</si>
  <si>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</si>
  <si>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</si>
  <si>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</si>
  <si>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</si>
  <si>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</si>
  <si>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</si>
  <si>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</si>
  <si>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</si>
  <si>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</si>
  <si>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</si>
  <si>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</si>
  <si>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</si>
  <si>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</si>
  <si>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</si>
  <si>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</si>
  <si>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</si>
  <si>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</si>
  <si>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</si>
  <si>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</si>
  <si>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</si>
  <si>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</si>
  <si>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</si>
  <si>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</si>
  <si>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</si>
  <si>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</si>
  <si>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</si>
  <si>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</si>
  <si>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</si>
  <si>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</si>
  <si>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</si>
  <si>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</si>
  <si>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</si>
  <si>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</si>
  <si>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</si>
  <si>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</si>
  <si>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</si>
  <si>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</si>
  <si>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</si>
  <si>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</si>
  <si>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</si>
  <si>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</si>
  <si>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</si>
  <si>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</si>
  <si>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</si>
  <si>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</si>
  <si>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</si>
  <si>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</si>
  <si>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</si>
  <si>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</si>
  <si>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</si>
  <si>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</si>
  <si>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</si>
  <si>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</si>
  <si>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</si>
  <si>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</si>
  <si>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</si>
  <si>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</si>
  <si>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</si>
  <si>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</si>
  <si>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</si>
  <si>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</si>
  <si>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</si>
  <si>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</si>
  <si>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</si>
  <si>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</si>
  <si>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</si>
  <si>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</si>
  <si>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</si>
  <si>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</si>
  <si>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</si>
  <si>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</si>
  <si>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</si>
  <si>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</si>
  <si>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</si>
  <si>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</si>
  <si>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</si>
  <si>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</si>
  <si>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</si>
  <si>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</si>
  <si>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</si>
  <si>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</si>
  <si>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</si>
  <si>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</si>
  <si>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</si>
  <si>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</si>
  <si>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</si>
  <si>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</si>
  <si>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</si>
  <si>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</si>
  <si>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</si>
  <si>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</si>
  <si>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</si>
  <si>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</si>
  <si>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</si>
  <si>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</si>
  <si>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</si>
  <si>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</si>
  <si>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</si>
  <si>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</si>
  <si>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</si>
  <si>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</si>
  <si>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</si>
  <si>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</si>
  <si>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</si>
  <si>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</si>
  <si>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</si>
  <si>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</si>
  <si>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</si>
  <si>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</si>
  <si>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</si>
  <si>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</si>
  <si>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</si>
  <si>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</si>
  <si>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</si>
  <si>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</si>
  <si>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</si>
  <si>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</si>
  <si>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</si>
  <si>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</si>
  <si>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</si>
  <si>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</si>
  <si>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</si>
  <si>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</si>
  <si>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</si>
  <si>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</si>
  <si>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</si>
  <si>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</si>
  <si>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</si>
  <si>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</si>
  <si>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</si>
  <si>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</si>
  <si>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</si>
  <si>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</si>
  <si>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</si>
  <si>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</si>
  <si>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</si>
  <si>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</si>
  <si>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</si>
  <si>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</si>
  <si>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</si>
  <si>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</si>
  <si>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</si>
  <si>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</si>
  <si>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</si>
  <si>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</si>
  <si>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</si>
  <si>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</si>
  <si>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</si>
  <si>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</si>
  <si>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</si>
  <si>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</si>
  <si>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</si>
  <si>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</si>
  <si>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</si>
  <si>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</si>
  <si>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</si>
  <si>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</si>
  <si>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</si>
  <si>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</si>
  <si>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</si>
  <si>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</si>
  <si>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</si>
  <si>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</si>
  <si>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</si>
  <si>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</si>
  <si>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</si>
  <si>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</si>
  <si>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</si>
  <si>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</si>
  <si>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</si>
  <si>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</si>
  <si>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</si>
  <si>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</si>
  <si>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</si>
  <si>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</si>
  <si>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</si>
  <si>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</si>
  <si>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</si>
  <si>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</si>
  <si>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</si>
  <si>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</si>
  <si>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</si>
  <si>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</si>
  <si>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</si>
  <si>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</si>
  <si>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</si>
  <si>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</si>
  <si>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</si>
  <si>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</si>
  <si>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</si>
  <si>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</si>
  <si>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</si>
  <si>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</si>
  <si>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</si>
  <si>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</si>
  <si>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</si>
  <si>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</si>
  <si>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</si>
  <si>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</si>
  <si>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</si>
  <si>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</si>
  <si>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</si>
  <si>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</si>
  <si>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</si>
  <si>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</si>
  <si>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</si>
  <si>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</si>
  <si>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</si>
  <si>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</si>
  <si>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</si>
  <si>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</si>
  <si>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</si>
  <si>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</si>
  <si>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</si>
  <si>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</si>
  <si>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</si>
  <si>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</si>
  <si>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</si>
  <si>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</si>
  <si>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</si>
  <si>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</si>
  <si>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</si>
  <si>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</si>
  <si>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</si>
  <si>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</si>
  <si>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</si>
  <si>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</si>
  <si>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</si>
  <si>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</si>
  <si>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</si>
  <si>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</si>
  <si>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</si>
  <si>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</si>
  <si>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</si>
  <si>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</si>
  <si>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</si>
  <si>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</si>
  <si>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</si>
  <si>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</si>
  <si>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</si>
  <si>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</si>
  <si>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</si>
  <si>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</si>
  <si>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</si>
  <si>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</si>
  <si>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</si>
  <si>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</si>
  <si>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</si>
  <si>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</si>
  <si>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</si>
  <si>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</si>
  <si>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</si>
  <si>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</si>
  <si>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</si>
  <si>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</si>
  <si>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</si>
  <si>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</si>
  <si>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</si>
  <si>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</si>
  <si>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</si>
  <si>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</si>
  <si>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</si>
  <si>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</si>
  <si>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</si>
  <si>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</si>
  <si>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</si>
  <si>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</si>
  <si>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</si>
  <si>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</si>
  <si>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</si>
  <si>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</si>
  <si>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</si>
  <si>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</si>
  <si>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</si>
  <si>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</si>
  <si>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</si>
  <si>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</si>
  <si>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</si>
  <si>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</si>
  <si>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</si>
  <si>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</si>
  <si>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</si>
  <si>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</si>
  <si>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</si>
  <si>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</si>
  <si>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</si>
  <si>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</si>
  <si>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</si>
  <si>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</si>
  <si>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</si>
  <si>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</si>
  <si>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</si>
  <si>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</si>
  <si>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</si>
  <si>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</si>
  <si>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</si>
  <si>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</si>
  <si>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</si>
  <si>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</si>
  <si>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</si>
  <si>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</si>
  <si>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</si>
  <si>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</si>
  <si>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</si>
  <si>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</si>
  <si>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</si>
  <si>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</si>
  <si>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</si>
  <si>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</si>
  <si>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</si>
  <si>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</si>
  <si>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</si>
  <si>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</si>
  <si>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</si>
  <si>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</si>
  <si>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</si>
  <si>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</si>
  <si>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</si>
  <si>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</si>
  <si>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</si>
  <si>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</si>
  <si>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</si>
  <si>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</si>
  <si>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</si>
  <si>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</si>
  <si>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</si>
  <si>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</si>
  <si>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</si>
  <si>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</si>
  <si>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</si>
  <si>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</si>
  <si>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</si>
  <si>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</si>
  <si>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</si>
  <si>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</si>
  <si>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</si>
  <si>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</si>
  <si>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</si>
  <si>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</si>
  <si>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</si>
  <si>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</si>
  <si>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</si>
  <si>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</si>
  <si>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</si>
  <si>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</si>
  <si>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</si>
  <si>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</si>
  <si>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</si>
  <si>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</si>
  <si>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</si>
  <si>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</si>
  <si>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</si>
  <si>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</si>
  <si>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</si>
  <si>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</si>
  <si>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</si>
  <si>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</si>
  <si>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</si>
  <si>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</si>
  <si>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</si>
  <si>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</si>
  <si>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</si>
  <si>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</si>
  <si>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</si>
  <si>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</si>
  <si>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</si>
  <si>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</si>
  <si>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</si>
  <si>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</si>
  <si>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</si>
  <si>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</si>
  <si>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</si>
  <si>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</si>
  <si>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</si>
  <si>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</si>
  <si>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</si>
  <si>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</si>
  <si>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</si>
  <si>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</si>
  <si>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</si>
  <si>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</si>
  <si>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</si>
  <si>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</si>
  <si>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</si>
  <si>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</si>
  <si>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</si>
  <si>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</si>
  <si>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</si>
  <si>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</si>
  <si>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</si>
  <si>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</si>
  <si>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</si>
  <si>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</si>
  <si>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</si>
  <si>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</si>
  <si>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</si>
  <si>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</si>
  <si>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</si>
  <si>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</si>
  <si>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</si>
  <si>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</si>
  <si>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</si>
  <si>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</si>
  <si>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</si>
  <si>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</si>
  <si>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</si>
  <si>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</si>
  <si>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</si>
  <si>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</si>
  <si>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</si>
  <si>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</si>
  <si>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</si>
  <si>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</si>
  <si>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</si>
  <si>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</si>
  <si>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</si>
  <si>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</si>
  <si>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</si>
  <si>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</si>
  <si>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</si>
  <si>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</si>
  <si>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</si>
  <si>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</si>
  <si>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</si>
  <si>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</si>
  <si>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</si>
  <si>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</si>
  <si>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</si>
  <si>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</si>
  <si>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</si>
  <si>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</si>
  <si>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</si>
  <si>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</si>
  <si>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</si>
  <si>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</si>
  <si>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</si>
  <si>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</si>
  <si>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</si>
  <si>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</si>
  <si>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</si>
  <si>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</si>
  <si>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</si>
  <si>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</si>
  <si>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</si>
  <si>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</si>
  <si>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</si>
  <si>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</si>
  <si>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</si>
  <si>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</si>
  <si>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</si>
  <si>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</si>
  <si>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</si>
  <si>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</si>
  <si>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</si>
  <si>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</si>
  <si>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</si>
  <si>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</si>
  <si>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</si>
  <si>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</si>
  <si>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</si>
  <si>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</si>
  <si>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</si>
  <si>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</si>
  <si>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</si>
  <si>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</si>
  <si>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</si>
  <si>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</si>
  <si>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</si>
  <si>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</si>
  <si>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</si>
  <si>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</si>
  <si>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</si>
  <si>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</si>
  <si>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</si>
  <si>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</si>
  <si>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</si>
  <si>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</si>
  <si>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</si>
  <si>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</si>
  <si>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</si>
  <si>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</si>
  <si>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</si>
  <si>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</si>
  <si>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</si>
  <si>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</si>
  <si>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</si>
  <si>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</si>
  <si>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</si>
  <si>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</si>
  <si>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</si>
  <si>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</si>
  <si>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</si>
  <si>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</si>
  <si>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</si>
  <si>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</si>
  <si>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</si>
  <si>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</si>
  <si>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</si>
  <si>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</si>
  <si>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</si>
  <si>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</si>
  <si>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</si>
  <si>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</si>
  <si>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</si>
  <si>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</si>
  <si>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</si>
  <si>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</si>
  <si>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</si>
  <si>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</si>
  <si>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</si>
  <si>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</si>
  <si>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</si>
  <si>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</si>
  <si>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</si>
  <si>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</si>
  <si>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</si>
  <si>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</si>
  <si>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</si>
  <si>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</si>
  <si>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</si>
  <si>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</si>
  <si>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</si>
  <si>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</si>
  <si>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</si>
  <si>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</si>
  <si>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</si>
  <si>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</si>
  <si>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</si>
  <si>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</si>
  <si>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</si>
  <si>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</si>
  <si>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</si>
  <si>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</si>
  <si>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</si>
  <si>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</si>
  <si>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</si>
  <si>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</si>
  <si>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</si>
  <si>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</si>
  <si>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</si>
  <si>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</si>
  <si>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</si>
  <si>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</si>
  <si>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</si>
  <si>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</si>
  <si>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</si>
  <si>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</si>
  <si>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</si>
  <si>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</si>
  <si>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</si>
  <si>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</si>
  <si>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</si>
  <si>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</si>
  <si>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</si>
  <si>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</si>
  <si>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</si>
  <si>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</si>
  <si>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</si>
  <si>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</si>
  <si>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</si>
  <si>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</si>
  <si>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</si>
  <si>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</si>
  <si>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</si>
  <si>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</si>
  <si>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</si>
  <si>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</si>
  <si>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</si>
  <si>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</si>
  <si>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</si>
  <si>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</si>
  <si>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</si>
  <si>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</si>
  <si>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</si>
  <si>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</si>
  <si>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</si>
  <si>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</si>
  <si>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</si>
  <si>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</si>
  <si>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</si>
  <si>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</si>
  <si>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</si>
  <si>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</si>
  <si>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</si>
  <si>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</si>
  <si>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</si>
  <si>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</si>
  <si>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</si>
  <si>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</si>
  <si>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</si>
  <si>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</si>
  <si>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</si>
  <si>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</si>
  <si>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</si>
  <si>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</si>
  <si>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</si>
  <si>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</si>
  <si>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</si>
  <si>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</si>
  <si>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</si>
  <si>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</si>
  <si>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</si>
  <si>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</si>
  <si>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</si>
  <si>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</si>
  <si>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</si>
  <si>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</si>
  <si>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</si>
  <si>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</si>
  <si>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</si>
  <si>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</si>
  <si>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</si>
  <si>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</si>
  <si>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</si>
  <si>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</si>
  <si>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</si>
  <si>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</si>
  <si>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</si>
  <si>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</si>
  <si>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</si>
  <si>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</si>
  <si>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</si>
  <si>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</si>
  <si>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</si>
  <si>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</si>
  <si>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</si>
  <si>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</si>
  <si>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</si>
  <si>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</si>
  <si>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</si>
  <si>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</si>
  <si>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</si>
  <si>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</si>
  <si>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</si>
  <si>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</si>
  <si>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</si>
  <si>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</si>
  <si>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</si>
  <si>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</si>
  <si>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</si>
  <si>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</si>
  <si>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</si>
  <si>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</si>
  <si>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</si>
  <si>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</si>
  <si>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</si>
  <si>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</si>
  <si>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</si>
  <si>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</si>
  <si>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</si>
  <si>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</si>
  <si>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</si>
  <si>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</si>
  <si>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</si>
  <si>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</si>
  <si>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</si>
  <si>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</si>
  <si>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</si>
  <si>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</si>
  <si>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</si>
  <si>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</si>
  <si>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</si>
  <si>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</si>
  <si>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</si>
  <si>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</si>
  <si>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</si>
  <si>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</si>
  <si>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</si>
  <si>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</si>
  <si>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</si>
  <si>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</si>
  <si>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</si>
  <si>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</si>
  <si>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</si>
  <si>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</si>
  <si>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</si>
  <si>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</si>
  <si>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</si>
  <si>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</si>
  <si>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</si>
  <si>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</si>
  <si>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</si>
  <si>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</si>
  <si>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</si>
  <si>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</si>
  <si>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</si>
  <si>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</si>
  <si>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</si>
  <si>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</si>
  <si>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</si>
  <si>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</si>
  <si>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</si>
  <si>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</si>
  <si>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</si>
  <si>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</si>
  <si>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</si>
  <si>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</si>
  <si>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</si>
  <si>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</si>
  <si>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</si>
  <si>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</si>
  <si>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</si>
  <si>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</si>
  <si>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</si>
  <si>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</si>
  <si>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</si>
  <si>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</si>
  <si>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</si>
  <si>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</si>
  <si>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</si>
  <si>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</si>
  <si>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</si>
  <si>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</si>
  <si>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</si>
  <si>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</si>
  <si>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</si>
  <si>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</si>
  <si>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</si>
  <si>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</si>
  <si>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</si>
  <si>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</si>
  <si>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</si>
  <si>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</si>
  <si>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</si>
  <si>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</si>
  <si>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</si>
  <si>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</si>
  <si>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</si>
  <si>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</si>
  <si>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</si>
  <si>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</si>
  <si>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</si>
  <si>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</si>
  <si>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</si>
  <si>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</si>
  <si>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</si>
  <si>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</si>
  <si>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</si>
  <si>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</si>
  <si>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</si>
  <si>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</si>
  <si>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</si>
  <si>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</si>
  <si>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</si>
  <si>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</si>
  <si>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</si>
  <si>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</si>
  <si>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</si>
  <si>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</si>
  <si>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</si>
  <si>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</si>
  <si>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</si>
  <si>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</si>
  <si>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</si>
  <si>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</si>
  <si>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</si>
  <si>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</si>
  <si>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</si>
  <si>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</si>
  <si>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</si>
  <si>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</si>
  <si>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</si>
  <si>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</si>
  <si>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</si>
  <si>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</si>
  <si>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</si>
  <si>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</si>
  <si>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</si>
  <si>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</si>
  <si>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</si>
  <si>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</si>
  <si>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</si>
  <si>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</si>
  <si>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</si>
  <si>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</si>
  <si>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</si>
  <si>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</si>
  <si>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</si>
  <si>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</si>
  <si>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</si>
  <si>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</si>
  <si>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</si>
  <si>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</si>
  <si>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</si>
  <si>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</si>
  <si>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</si>
  <si>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</si>
  <si>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</si>
  <si>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</si>
  <si>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</si>
  <si>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</si>
  <si>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</si>
  <si>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</si>
  <si>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</si>
  <si>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</si>
  <si>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</si>
  <si>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</si>
  <si>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</si>
  <si>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</si>
  <si>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</si>
  <si>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</si>
  <si>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</si>
  <si>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</si>
  <si>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</si>
  <si>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</si>
  <si>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</si>
  <si>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</si>
  <si>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</si>
  <si>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</si>
  <si>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</si>
  <si>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</si>
  <si>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</si>
  <si>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</si>
  <si>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</si>
  <si>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</si>
  <si>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</si>
  <si>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</si>
  <si>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</si>
  <si>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</si>
  <si>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</si>
  <si>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</si>
  <si>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</si>
  <si>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</si>
  <si>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</si>
  <si>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</si>
  <si>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</si>
  <si>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</si>
  <si>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</si>
  <si>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</si>
  <si>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</si>
  <si>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</si>
  <si>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</si>
  <si>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</si>
  <si>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</si>
  <si>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</si>
  <si>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</si>
  <si>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</si>
  <si>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</si>
  <si>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</si>
  <si>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</si>
  <si>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</si>
  <si>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</si>
  <si>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</si>
  <si>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</si>
  <si>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</si>
  <si>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</si>
  <si>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</si>
  <si>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</si>
  <si>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</si>
  <si>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</si>
  <si>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</si>
  <si>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</si>
  <si>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</si>
  <si>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</si>
  <si>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</si>
  <si>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</si>
  <si>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</si>
  <si>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</si>
  <si>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</si>
  <si>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</si>
  <si>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</si>
  <si>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</si>
  <si>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</si>
  <si>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</si>
  <si>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</si>
  <si>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</si>
  <si>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</si>
  <si>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</si>
  <si>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</si>
  <si>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</si>
  <si>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</si>
  <si>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</si>
  <si>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</si>
  <si>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</si>
  <si>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</si>
  <si>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</si>
  <si>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</si>
  <si>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</si>
  <si>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</si>
  <si>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</si>
  <si>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</si>
  <si>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</si>
  <si>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</si>
  <si>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</si>
  <si>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</si>
  <si>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</si>
  <si>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</si>
  <si>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</si>
  <si>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</si>
  <si>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</si>
  <si>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</si>
  <si>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</si>
  <si>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</si>
  <si>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</si>
  <si>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</si>
  <si>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</si>
  <si>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</si>
  <si>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</si>
  <si>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</si>
  <si>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</si>
  <si>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</si>
  <si>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</si>
  <si>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</si>
  <si>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</si>
  <si>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</si>
  <si>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</si>
  <si>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</si>
  <si>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</si>
  <si>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</si>
  <si>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</si>
  <si>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</si>
  <si>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</si>
  <si>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</si>
  <si>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</si>
  <si>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</si>
  <si>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</si>
  <si>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</si>
  <si>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</si>
  <si>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</si>
  <si>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</si>
  <si>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</si>
  <si>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</si>
  <si>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</si>
  <si>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</si>
  <si>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</si>
  <si>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</si>
  <si>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</si>
  <si>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</si>
  <si>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</si>
  <si>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</si>
  <si>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</si>
  <si>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</si>
  <si>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</si>
  <si>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</si>
  <si>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</si>
  <si>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</si>
  <si>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</si>
  <si>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</si>
  <si>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</si>
  <si>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</si>
  <si>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</si>
  <si>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</si>
  <si>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</si>
  <si>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</si>
  <si>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</si>
  <si>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</si>
  <si>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</si>
  <si>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</si>
  <si>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</si>
  <si>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</si>
  <si>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</si>
  <si>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</si>
  <si>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</si>
  <si>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</si>
  <si>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</si>
  <si>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</si>
  <si>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</si>
  <si>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</si>
  <si>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</si>
  <si>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</si>
  <si>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</si>
  <si>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</si>
  <si>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</si>
  <si>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</si>
  <si>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</si>
  <si>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</si>
  <si>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</si>
  <si>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</si>
  <si>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</si>
  <si>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</si>
  <si>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</si>
  <si>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</si>
  <si>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</si>
  <si>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</si>
  <si>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</si>
  <si>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</si>
  <si>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</si>
  <si>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</si>
  <si>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</si>
  <si>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</si>
  <si>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</si>
  <si>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</si>
  <si>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</si>
  <si>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</si>
  <si>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</si>
  <si>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</si>
  <si>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</si>
  <si>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</si>
  <si>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</si>
  <si>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</si>
  <si>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</si>
  <si>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</si>
  <si>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</si>
  <si>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</si>
  <si>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</si>
  <si>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</si>
  <si>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</si>
  <si>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</si>
  <si>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</si>
  <si>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</si>
  <si>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</si>
  <si>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</si>
  <si>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</si>
  <si>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</si>
  <si>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</si>
  <si>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</si>
  <si>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</si>
  <si>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</si>
  <si>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</si>
  <si>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</si>
  <si>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</si>
  <si>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</si>
  <si>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</si>
  <si>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</si>
  <si>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</si>
  <si>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</si>
  <si>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</si>
  <si>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</si>
  <si>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</si>
  <si>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</si>
  <si>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</si>
  <si>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</si>
  <si>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</si>
  <si>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</si>
  <si>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</si>
  <si>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</si>
  <si>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</si>
  <si>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</si>
  <si>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</si>
  <si>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</si>
  <si>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</si>
  <si>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</si>
  <si>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</si>
  <si>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</si>
  <si>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</si>
  <si>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</si>
  <si>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</si>
  <si>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</si>
  <si>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</si>
  <si>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</si>
  <si>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</si>
  <si>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</si>
  <si>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</si>
  <si>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</si>
  <si>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</si>
  <si>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</si>
  <si>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</si>
  <si>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</si>
  <si>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</si>
  <si>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</si>
  <si>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</si>
  <si>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</si>
  <si>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</si>
  <si>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</si>
  <si>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</si>
  <si>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</si>
  <si>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</si>
  <si>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</si>
  <si>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</si>
  <si>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</si>
  <si>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</si>
  <si>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</si>
  <si>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</si>
  <si>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</si>
  <si>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</si>
  <si>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</si>
  <si>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</si>
  <si>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</si>
  <si>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</si>
  <si>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</si>
  <si>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</si>
  <si>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</si>
  <si>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</si>
  <si>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</si>
  <si>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</si>
  <si>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</si>
  <si>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</si>
  <si>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</si>
  <si>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</si>
  <si>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</si>
  <si>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</si>
  <si>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</si>
  <si>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</si>
  <si>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</si>
  <si>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</si>
  <si>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</si>
  <si>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</si>
  <si>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</si>
  <si>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</si>
  <si>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</si>
  <si>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</si>
  <si>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</si>
  <si>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</si>
  <si>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</si>
  <si>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</si>
  <si>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</si>
  <si>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</si>
  <si>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</si>
  <si>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</si>
  <si>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</si>
  <si>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</si>
  <si>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</si>
  <si>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</si>
  <si>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</si>
  <si>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</si>
  <si>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</si>
  <si>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</si>
  <si>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</si>
  <si>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</si>
  <si>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</si>
  <si>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</si>
  <si>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</si>
  <si>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</si>
  <si>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</si>
  <si>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</si>
  <si>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</si>
  <si>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</si>
  <si>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</si>
  <si>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</si>
  <si>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</si>
  <si>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</si>
  <si>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</si>
  <si>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</si>
  <si>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</si>
  <si>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</si>
  <si>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</si>
  <si>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</si>
  <si>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</si>
  <si>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</si>
  <si>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</si>
  <si>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</si>
  <si>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</si>
  <si>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</si>
  <si>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</si>
  <si>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</si>
  <si>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</si>
  <si>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</si>
  <si>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</si>
  <si>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</si>
  <si>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</si>
  <si>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</si>
  <si>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</si>
  <si>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</si>
  <si>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</si>
  <si>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</si>
  <si>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</si>
  <si>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</si>
  <si>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</si>
  <si>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</si>
  <si>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</si>
  <si>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</si>
  <si>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</si>
  <si>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</si>
  <si>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</si>
  <si>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</si>
  <si>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</si>
  <si>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</si>
  <si>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</si>
  <si>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</si>
  <si>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</si>
  <si>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</si>
  <si>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</si>
  <si>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</si>
  <si>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</si>
  <si>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</si>
  <si>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</si>
  <si>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</si>
  <si>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</si>
  <si>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</si>
  <si>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</si>
  <si>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</si>
  <si>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</si>
  <si>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</si>
  <si>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</si>
  <si>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</si>
  <si>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</si>
  <si>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</si>
  <si>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</si>
  <si>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</si>
  <si>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</si>
  <si>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</si>
  <si>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</si>
  <si>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</si>
  <si>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</si>
  <si>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</si>
  <si>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</si>
  <si>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</si>
  <si>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</si>
  <si>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</si>
  <si>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</si>
  <si>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</si>
  <si>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</si>
  <si>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</si>
  <si>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</si>
  <si>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</si>
  <si>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</si>
  <si>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</si>
  <si>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</si>
  <si>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</si>
  <si>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</si>
  <si>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</si>
  <si>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</si>
  <si>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</si>
  <si>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</si>
  <si>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</si>
  <si>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</si>
  <si>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</si>
  <si>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</si>
  <si>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</si>
  <si>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</si>
  <si>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</si>
  <si>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</si>
  <si>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</si>
  <si>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</si>
  <si>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</si>
  <si>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</si>
  <si>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</si>
  <si>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</si>
  <si>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</si>
  <si>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</si>
  <si>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</si>
  <si>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</si>
  <si>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</si>
  <si>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</si>
  <si>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</si>
  <si>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</si>
  <si>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</si>
  <si>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</si>
  <si>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</si>
  <si>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</si>
  <si>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</si>
  <si>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</si>
  <si>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</si>
  <si>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</si>
  <si>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</si>
  <si>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</si>
  <si>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</si>
  <si>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</si>
  <si>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</si>
  <si>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</si>
  <si>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</si>
  <si>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</si>
  <si>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</si>
  <si>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</si>
  <si>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</si>
  <si>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</si>
  <si>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</si>
  <si>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</si>
  <si>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</si>
  <si>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</si>
  <si>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</si>
  <si>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</si>
  <si>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</si>
  <si>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</si>
  <si>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</si>
  <si>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</si>
  <si>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</si>
  <si>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</si>
  <si>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</si>
  <si>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</si>
  <si>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</si>
  <si>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</si>
  <si>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</si>
  <si>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</si>
  <si>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</si>
  <si>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</si>
  <si>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</si>
  <si>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</si>
  <si>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</si>
  <si>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</si>
  <si>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</si>
  <si>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</si>
  <si>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</si>
  <si>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</si>
  <si>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</si>
  <si>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</si>
  <si>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</si>
  <si>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</si>
  <si>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</si>
  <si>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</si>
  <si>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</si>
  <si>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</si>
  <si>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</si>
  <si>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</si>
  <si>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</si>
  <si>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</si>
  <si>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</si>
  <si>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</si>
  <si>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</si>
  <si>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</si>
  <si>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</si>
  <si>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</si>
  <si>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</si>
  <si>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</si>
  <si>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</si>
  <si>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</si>
  <si>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</si>
  <si>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</si>
  <si>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</si>
  <si>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</si>
  <si>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</si>
  <si>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</si>
  <si>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</si>
  <si>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</si>
  <si>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</si>
  <si>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</si>
  <si>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</si>
  <si>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</si>
  <si>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</si>
  <si>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</si>
  <si>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</si>
  <si>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</si>
  <si>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</si>
  <si>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</si>
  <si>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</si>
  <si>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</si>
  <si>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</si>
  <si>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</si>
  <si>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</si>
  <si>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</si>
  <si>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</si>
  <si>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</si>
  <si>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</si>
  <si>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</si>
  <si>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</si>
  <si>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</si>
  <si>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</si>
  <si>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</si>
  <si>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</si>
  <si>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</si>
  <si>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</si>
  <si>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</si>
  <si>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</si>
  <si>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</si>
  <si>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</si>
  <si>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</si>
  <si>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</si>
  <si>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</si>
  <si>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</si>
  <si>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</si>
  <si>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</si>
  <si>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</si>
  <si>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</si>
  <si>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</si>
  <si>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</si>
  <si>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</si>
  <si>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</si>
  <si>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</si>
  <si>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</si>
  <si>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</si>
  <si>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</si>
  <si>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</si>
  <si>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</si>
  <si>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</si>
  <si>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</si>
  <si>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</si>
  <si>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</si>
  <si>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</si>
  <si>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</si>
  <si>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</si>
  <si>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</si>
  <si>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</si>
  <si>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</si>
  <si>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</si>
  <si>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</si>
  <si>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</si>
  <si>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</si>
  <si>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</si>
  <si>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</si>
  <si>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</si>
  <si>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</si>
  <si>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</si>
  <si>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</si>
  <si>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</si>
  <si>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</si>
  <si>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</si>
  <si>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</si>
  <si>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</si>
  <si>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</si>
  <si>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</si>
  <si>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</si>
  <si>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</si>
  <si>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</si>
  <si>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</si>
  <si>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</si>
  <si>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</si>
  <si>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</si>
  <si>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</si>
  <si>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</si>
  <si>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</si>
  <si>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</si>
  <si>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</si>
  <si>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</si>
  <si>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</si>
  <si>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</si>
  <si>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</si>
  <si>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</si>
  <si>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</si>
  <si>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</si>
  <si>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</si>
  <si>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</si>
  <si>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</si>
  <si>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</si>
  <si>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</si>
  <si>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</si>
  <si>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</si>
  <si>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</si>
  <si>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</si>
  <si>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</si>
  <si>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</si>
  <si>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</si>
  <si>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</si>
  <si>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</si>
  <si>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</si>
  <si>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</si>
  <si>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</si>
  <si>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</si>
  <si>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</si>
  <si>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</si>
  <si>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</si>
  <si>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</si>
  <si>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</si>
  <si>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</si>
  <si>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</si>
  <si>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</si>
  <si>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</si>
  <si>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</si>
  <si>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</si>
  <si>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</si>
  <si>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</si>
  <si>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</si>
  <si>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</si>
  <si>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</si>
  <si>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</si>
  <si>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</si>
  <si>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</si>
  <si>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</si>
  <si>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</si>
  <si>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</si>
  <si>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</si>
  <si>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</si>
  <si>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</si>
  <si>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</si>
  <si>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</si>
  <si>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</si>
  <si>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</si>
  <si>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</si>
  <si>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</si>
  <si>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</si>
  <si>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</si>
  <si>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</si>
  <si>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</si>
  <si>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</si>
  <si>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</si>
  <si>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</si>
  <si>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</si>
  <si>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</si>
  <si>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</si>
  <si>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</si>
  <si>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</si>
  <si>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</si>
  <si>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</si>
  <si>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</si>
  <si>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</si>
  <si>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</si>
  <si>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</si>
  <si>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</si>
  <si>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</si>
  <si>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</si>
  <si>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</si>
  <si>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</si>
  <si>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</si>
  <si>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</si>
  <si>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</si>
  <si>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</si>
  <si>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</si>
  <si>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</si>
  <si>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</si>
  <si>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</si>
  <si>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</si>
  <si>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</si>
  <si>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</si>
  <si>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</si>
  <si>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</si>
  <si>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</si>
  <si>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</si>
  <si>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</si>
  <si>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</si>
  <si>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</si>
  <si>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</si>
  <si>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</si>
  <si>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</si>
  <si>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</si>
  <si>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</si>
  <si>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</si>
  <si>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</si>
  <si>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</si>
  <si>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</si>
  <si>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</si>
  <si>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</si>
  <si>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</si>
  <si>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</si>
  <si>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</si>
  <si>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</si>
  <si>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</si>
  <si>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</si>
  <si>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</si>
  <si>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</si>
  <si>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</si>
  <si>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</si>
  <si>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</si>
  <si>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</si>
  <si>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</si>
  <si>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</si>
  <si>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</si>
  <si>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</si>
  <si>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</si>
  <si>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</si>
  <si>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</si>
  <si>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</si>
  <si>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</si>
  <si>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</si>
  <si>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</si>
  <si>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</si>
  <si>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</si>
  <si>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</si>
  <si>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</si>
  <si>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</si>
  <si>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</si>
  <si>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</si>
  <si>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</si>
  <si>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</si>
  <si>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</si>
  <si>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</si>
  <si>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</si>
  <si>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</si>
  <si>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</si>
  <si>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</si>
  <si>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</si>
  <si>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</si>
  <si>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</si>
  <si>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</si>
  <si>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</si>
  <si>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</si>
  <si>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</si>
  <si>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</si>
  <si>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</si>
  <si>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</si>
  <si>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</si>
  <si>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</si>
  <si>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</si>
  <si>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</si>
  <si>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</si>
  <si>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</si>
  <si>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</si>
  <si>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</si>
  <si>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</si>
  <si>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</si>
  <si>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</si>
  <si>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</si>
  <si>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</si>
  <si>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</si>
  <si>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</si>
  <si>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</si>
  <si>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</si>
  <si>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</si>
  <si>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</si>
  <si>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</si>
  <si>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</si>
  <si>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</si>
  <si>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</si>
  <si>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</si>
  <si>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</si>
  <si>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</si>
  <si>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</si>
  <si>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</si>
  <si>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</si>
  <si>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</si>
  <si>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</si>
  <si>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</si>
  <si>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</si>
  <si>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</si>
  <si>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</si>
  <si>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</si>
  <si>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</si>
  <si>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</si>
  <si>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</si>
  <si>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</si>
  <si>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</si>
  <si>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</si>
  <si>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</si>
  <si>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</si>
  <si>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</si>
  <si>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</si>
  <si>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</si>
  <si>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</si>
  <si>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</si>
  <si>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</si>
  <si>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</si>
  <si>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</si>
  <si>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</si>
  <si>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</si>
  <si>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</si>
  <si>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</si>
  <si>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</si>
  <si>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</si>
  <si>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</si>
  <si>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</si>
  <si>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</si>
  <si>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</si>
  <si>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</si>
  <si>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</si>
  <si>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</si>
  <si>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</si>
  <si>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</si>
  <si>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</si>
  <si>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</si>
  <si>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</si>
  <si>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</si>
  <si>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</si>
  <si>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</si>
  <si>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</si>
  <si>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</si>
  <si>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</si>
  <si>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</si>
  <si>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</si>
  <si>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</si>
  <si>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</si>
  <si>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</si>
  <si>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</si>
  <si>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</si>
  <si>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</si>
  <si>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</si>
  <si>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</si>
  <si>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</si>
  <si>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</si>
  <si>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</si>
  <si>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</si>
  <si>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</si>
  <si>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</si>
  <si>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</si>
  <si>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</si>
  <si>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</si>
  <si>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</si>
  <si>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</si>
  <si>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</si>
  <si>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</si>
  <si>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</si>
  <si>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</si>
  <si>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</si>
  <si>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</si>
  <si>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</si>
  <si>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</si>
  <si>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</si>
  <si>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</si>
  <si>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</si>
  <si>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</si>
  <si>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</si>
  <si>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</si>
  <si>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</si>
  <si>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</si>
  <si>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</si>
  <si>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</si>
  <si>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</si>
  <si>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</si>
  <si>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</si>
  <si>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</si>
  <si>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</si>
  <si>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</si>
  <si>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</si>
  <si>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</si>
  <si>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</si>
  <si>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</si>
  <si>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</si>
  <si>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</si>
  <si>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</si>
  <si>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</si>
  <si>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</si>
  <si>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</si>
  <si>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</si>
  <si>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</si>
  <si>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</si>
  <si>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</si>
  <si>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</si>
  <si>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</si>
  <si>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</si>
  <si>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</si>
  <si>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</si>
  <si>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</si>
  <si>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</si>
  <si>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</si>
  <si>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</si>
  <si>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</si>
  <si>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</si>
  <si>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</si>
  <si>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</si>
  <si>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</si>
  <si>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</si>
  <si>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</si>
  <si>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</si>
  <si>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</si>
  <si>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</si>
  <si>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</si>
  <si>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</si>
  <si>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</si>
  <si>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</si>
  <si>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</si>
  <si>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</si>
  <si>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</si>
  <si>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</si>
  <si>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</si>
  <si>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</si>
  <si>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</si>
  <si>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</si>
  <si>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</si>
  <si>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</si>
  <si>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</si>
  <si>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</si>
  <si>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</si>
  <si>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</si>
  <si>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</si>
  <si>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</si>
  <si>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</si>
  <si>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</si>
  <si>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</si>
  <si>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</si>
  <si>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</si>
  <si>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</si>
  <si>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</si>
  <si>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</si>
  <si>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</si>
  <si>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</si>
  <si>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</si>
  <si>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</si>
  <si>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</si>
  <si>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</si>
  <si>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</si>
  <si>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</si>
  <si>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</si>
  <si>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</si>
  <si>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</si>
  <si>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</si>
  <si>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</si>
  <si>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</si>
  <si>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</si>
  <si>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</si>
  <si>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</si>
  <si>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</si>
  <si>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</si>
  <si>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</si>
  <si>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</si>
  <si>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</si>
  <si>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</si>
  <si>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</si>
  <si>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</si>
  <si>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</si>
  <si>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</si>
  <si>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</si>
  <si>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</si>
  <si>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</si>
  <si>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</si>
  <si>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</si>
  <si>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</si>
  <si>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</si>
  <si>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</si>
  <si>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</si>
  <si>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</si>
  <si>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</si>
  <si>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</si>
  <si>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</si>
  <si>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</si>
  <si>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</si>
  <si>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</si>
  <si>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</si>
  <si>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</si>
  <si>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</si>
  <si>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</si>
  <si>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</si>
  <si>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</si>
  <si>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</si>
  <si>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</si>
  <si>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</si>
  <si>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</si>
  <si>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</si>
  <si>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</si>
  <si>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</si>
  <si>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</si>
  <si>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</si>
  <si>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</si>
  <si>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</si>
  <si>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</si>
  <si>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</si>
  <si>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</si>
  <si>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</si>
  <si>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</si>
  <si>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</si>
  <si>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</si>
  <si>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</si>
  <si>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</si>
  <si>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</si>
  <si>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</si>
  <si>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</si>
  <si>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</si>
  <si>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</si>
  <si>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</si>
  <si>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</si>
  <si>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</si>
  <si>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</si>
  <si>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</si>
  <si>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</si>
  <si>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</si>
  <si>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</si>
  <si>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</si>
  <si>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</si>
  <si>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</si>
  <si>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</si>
  <si>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</si>
  <si>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</si>
  <si>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</si>
  <si>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</si>
  <si>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</si>
  <si>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</si>
  <si>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</si>
  <si>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</si>
  <si>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</si>
  <si>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</si>
  <si>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</si>
  <si>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</si>
  <si>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</si>
  <si>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</si>
  <si>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</si>
  <si>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</si>
  <si>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</si>
  <si>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</si>
  <si>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</si>
  <si>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</si>
  <si>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</si>
  <si>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</si>
  <si>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</si>
  <si>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</si>
  <si>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</si>
  <si>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</si>
  <si>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</si>
  <si>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</si>
  <si>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</si>
  <si>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</si>
  <si>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</si>
  <si>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</si>
  <si>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</si>
  <si>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</si>
  <si>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</si>
  <si>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</si>
  <si>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</si>
  <si>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</si>
  <si>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</si>
  <si>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</si>
  <si>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</si>
  <si>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</si>
  <si>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</si>
  <si>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</si>
  <si>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</si>
  <si>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</si>
  <si>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</si>
  <si>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</si>
  <si>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</si>
  <si>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</si>
  <si>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</si>
  <si>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</si>
  <si>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</si>
  <si>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</si>
  <si>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</si>
  <si>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</si>
  <si>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</si>
  <si>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</si>
  <si>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</si>
  <si>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</si>
  <si>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</si>
  <si>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</si>
  <si>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</si>
  <si>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</si>
  <si>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</si>
  <si>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</si>
  <si>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</si>
  <si>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</si>
  <si>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</si>
  <si>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</si>
  <si>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</si>
  <si>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</si>
  <si>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</si>
  <si>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</si>
  <si>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</si>
  <si>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</si>
  <si>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</si>
  <si>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</si>
  <si>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</si>
  <si>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</si>
  <si>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</si>
  <si>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</si>
  <si>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</si>
  <si>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</si>
  <si>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</si>
  <si>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</si>
  <si>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</si>
  <si>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</si>
  <si>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</si>
  <si>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</si>
  <si>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</si>
  <si>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</si>
  <si>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</si>
  <si>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</si>
  <si>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</si>
  <si>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</si>
  <si>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</si>
  <si>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</si>
  <si>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</si>
  <si>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</si>
  <si>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</si>
  <si>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</si>
  <si>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</si>
  <si>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</si>
  <si>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</si>
  <si>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</si>
  <si>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</si>
  <si>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</si>
  <si>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</si>
  <si>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</si>
  <si>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</si>
  <si>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</si>
  <si>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</si>
  <si>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</si>
  <si>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</si>
  <si>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</si>
  <si>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</si>
  <si>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</si>
  <si>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</si>
  <si>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</si>
  <si>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</si>
  <si>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</si>
  <si>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</si>
  <si>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</si>
  <si>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</si>
  <si>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</si>
  <si>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</si>
  <si>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</si>
  <si>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</si>
  <si>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</si>
  <si>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</si>
  <si>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</si>
  <si>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</si>
  <si>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</si>
  <si>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</si>
  <si>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</si>
  <si>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</si>
  <si>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</si>
  <si>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</si>
  <si>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</si>
  <si>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</si>
  <si>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</si>
  <si>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</si>
  <si>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</si>
  <si>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</si>
  <si>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</si>
  <si>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</si>
  <si>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</si>
  <si>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</si>
  <si>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</si>
  <si>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</si>
  <si>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</si>
  <si>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</si>
  <si>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</si>
  <si>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</si>
  <si>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</si>
  <si>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</si>
  <si>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</si>
  <si>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</si>
  <si>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</si>
  <si>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</si>
  <si>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</si>
  <si>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</si>
  <si>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</si>
  <si>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</si>
  <si>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</si>
  <si>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</si>
  <si>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</si>
  <si>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</si>
  <si>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</si>
  <si>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</si>
  <si>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</si>
  <si>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</si>
  <si>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</si>
  <si>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</si>
  <si>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</si>
  <si>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</si>
  <si>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</si>
  <si>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</si>
  <si>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</si>
  <si>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</si>
  <si>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</si>
  <si>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</si>
  <si>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</si>
  <si>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</si>
  <si>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</si>
  <si>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</si>
  <si>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</si>
  <si>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</si>
  <si>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</si>
  <si>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</si>
  <si>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</si>
  <si>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</si>
  <si>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</si>
  <si>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</si>
  <si>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</si>
  <si>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</si>
  <si>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</si>
  <si>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</si>
  <si>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</si>
  <si>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</si>
  <si>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</si>
  <si>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</si>
  <si>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</si>
  <si>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</si>
  <si>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</si>
  <si>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</si>
  <si>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</si>
  <si>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</si>
  <si>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</si>
  <si>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</si>
  <si>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</si>
  <si>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</si>
  <si>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</si>
  <si>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</si>
  <si>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</si>
  <si>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</si>
  <si>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</si>
  <si>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</si>
  <si>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</si>
  <si>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</si>
  <si>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</si>
  <si>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</si>
  <si>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</si>
  <si>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</si>
  <si>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</si>
  <si>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</si>
  <si>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</si>
  <si>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</si>
  <si>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</si>
  <si>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</si>
  <si>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</si>
  <si>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</si>
  <si>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</si>
  <si>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</si>
  <si>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</si>
  <si>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</si>
  <si>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</si>
  <si>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</si>
  <si>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</si>
  <si>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</si>
  <si>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</si>
  <si>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</si>
  <si>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</si>
  <si>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</si>
  <si>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</si>
  <si>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</si>
  <si>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</si>
  <si>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</si>
  <si>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</si>
  <si>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</si>
  <si>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</si>
  <si>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</si>
  <si>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</si>
  <si>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</si>
  <si>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</si>
  <si>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</si>
  <si>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</si>
  <si>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</si>
  <si>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</si>
  <si>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</si>
  <si>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</si>
  <si>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</si>
  <si>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</si>
  <si>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</si>
  <si>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</si>
  <si>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</si>
  <si>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</si>
  <si>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</si>
  <si>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</si>
  <si>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</si>
  <si>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</si>
  <si>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</si>
  <si>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</si>
  <si>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</si>
  <si>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</si>
  <si>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</si>
  <si>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</si>
  <si>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</si>
  <si>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</si>
  <si>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</si>
  <si>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</si>
  <si>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</si>
  <si>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</si>
  <si>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</si>
  <si>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</si>
  <si>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</si>
  <si>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</si>
  <si>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</si>
  <si>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</si>
  <si>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</si>
  <si>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</si>
  <si>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</si>
  <si>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</si>
  <si>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</si>
  <si>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</si>
  <si>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</si>
  <si>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</si>
  <si>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</si>
  <si>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</si>
  <si>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</si>
  <si>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</si>
  <si>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</si>
  <si>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</si>
  <si>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</si>
  <si>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</si>
  <si>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</si>
  <si>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</si>
  <si>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</si>
  <si>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</si>
  <si>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</si>
  <si>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</si>
  <si>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</si>
  <si>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</si>
  <si>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</si>
  <si>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</si>
  <si>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</si>
  <si>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</si>
  <si>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</si>
  <si>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</si>
  <si>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</si>
  <si>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</si>
  <si>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</si>
  <si>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</si>
  <si>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</si>
  <si>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</si>
  <si>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</si>
  <si>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</si>
  <si>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</si>
  <si>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</si>
  <si>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</si>
  <si>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</si>
  <si>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</si>
  <si>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</si>
  <si>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</si>
  <si>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</si>
  <si>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</si>
  <si>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</si>
  <si>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</si>
  <si>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</si>
  <si>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</si>
  <si>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</si>
  <si>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</si>
  <si>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</si>
  <si>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</si>
  <si>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</si>
  <si>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</si>
  <si>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</si>
  <si>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</si>
  <si>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</si>
  <si>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</si>
  <si>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</si>
  <si>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</si>
  <si>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</si>
  <si>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</si>
  <si>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</si>
  <si>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</si>
  <si>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</si>
  <si>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</si>
  <si>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</si>
  <si>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</si>
  <si>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</si>
  <si>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</si>
  <si>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</si>
  <si>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</si>
  <si>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</si>
  <si>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</si>
  <si>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</si>
  <si>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</si>
  <si>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</si>
  <si>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</si>
  <si>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</si>
  <si>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</si>
  <si>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</si>
  <si>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</si>
  <si>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</si>
  <si>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</si>
  <si>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</si>
  <si>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</si>
  <si>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</si>
  <si>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</si>
  <si>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</si>
  <si>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</si>
  <si>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</si>
  <si>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</si>
  <si>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</si>
  <si>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</si>
  <si>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</si>
  <si>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</si>
  <si>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</si>
  <si>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</si>
  <si>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</si>
  <si>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</si>
  <si>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</si>
  <si>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</si>
  <si>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</si>
  <si>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</si>
  <si>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</si>
  <si>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</si>
  <si>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</si>
  <si>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</si>
  <si>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</si>
  <si>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</si>
  <si>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</si>
  <si>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</si>
  <si>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</si>
  <si>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</si>
  <si>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</si>
  <si>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</si>
  <si>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</si>
  <si>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</si>
  <si>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</si>
  <si>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</si>
  <si>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</si>
  <si>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</si>
  <si>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</si>
  <si>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</si>
  <si>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</si>
  <si>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</si>
  <si>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</si>
  <si>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</si>
  <si>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</si>
  <si>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</si>
  <si>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</si>
  <si>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</si>
  <si>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</si>
  <si>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</si>
  <si>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</si>
  <si>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</si>
  <si>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</si>
  <si>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</si>
  <si>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</si>
  <si>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</si>
  <si>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</si>
  <si>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</si>
  <si>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</si>
  <si>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</si>
  <si>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</si>
  <si>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</si>
  <si>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</si>
  <si>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</si>
  <si>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</si>
  <si>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</si>
  <si>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</si>
  <si>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</si>
  <si>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</si>
  <si>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</si>
  <si>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</si>
  <si>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</si>
  <si>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</si>
  <si>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</si>
  <si>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</si>
  <si>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</si>
  <si>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</si>
  <si>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</si>
  <si>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</si>
  <si>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</si>
  <si>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</si>
  <si>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</si>
  <si>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</si>
  <si>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</si>
  <si>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</si>
  <si>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</si>
  <si>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</si>
  <si>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</si>
  <si>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</si>
  <si>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</si>
  <si>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</si>
  <si>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</si>
  <si>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</si>
  <si>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</si>
  <si>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</si>
  <si>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</si>
  <si>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</si>
  <si>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</si>
  <si>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</si>
  <si>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</si>
  <si>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</si>
  <si>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</si>
  <si>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</si>
  <si>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</si>
  <si>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</si>
  <si>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</si>
  <si>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</si>
  <si>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</si>
  <si>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</si>
  <si>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</si>
  <si>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</si>
  <si>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</si>
  <si>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</si>
  <si>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</si>
  <si>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</si>
  <si>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</si>
  <si>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</si>
  <si>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</si>
  <si>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</si>
  <si>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</si>
  <si>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</si>
  <si>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</si>
  <si>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</si>
  <si>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</si>
  <si>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</si>
  <si>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</si>
  <si>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</si>
  <si>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</si>
  <si>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</si>
  <si>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</si>
  <si>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</si>
  <si>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</si>
  <si>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</si>
  <si>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</si>
  <si>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</si>
  <si>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</si>
  <si>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</si>
  <si>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</si>
  <si>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</si>
  <si>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</si>
  <si>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</si>
  <si>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</si>
  <si>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</si>
  <si>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</si>
  <si>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</si>
  <si>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</si>
  <si>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</si>
  <si>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</si>
  <si>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</si>
  <si>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</si>
  <si>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</si>
  <si>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</si>
  <si>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</si>
  <si>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</si>
  <si>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</si>
  <si>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</si>
  <si>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</si>
  <si>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</si>
  <si>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</si>
  <si>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</si>
  <si>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</si>
  <si>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</si>
  <si>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</si>
  <si>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</si>
  <si>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</si>
  <si>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</si>
  <si>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</si>
  <si>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</si>
  <si>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</si>
  <si>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</si>
  <si>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</si>
  <si>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</si>
  <si>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</si>
  <si>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</si>
  <si>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</si>
  <si>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</si>
  <si>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</si>
  <si>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</si>
  <si>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</si>
  <si>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</si>
  <si>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</si>
  <si>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</si>
  <si>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</si>
  <si>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</si>
  <si>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</si>
  <si>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</si>
  <si>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</si>
  <si>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</si>
  <si>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</si>
  <si>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</si>
  <si>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</si>
  <si>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</si>
  <si>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</si>
  <si>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</si>
  <si>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</si>
  <si>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</si>
  <si>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</si>
  <si>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</si>
  <si>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</si>
  <si>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</si>
  <si>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</si>
  <si>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</si>
  <si>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</si>
  <si>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</si>
  <si>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</si>
  <si>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</si>
  <si>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</si>
  <si>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</si>
  <si>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</si>
  <si>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</si>
  <si>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</si>
  <si>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</si>
  <si>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</si>
  <si>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</si>
  <si>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</si>
  <si>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</si>
  <si>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</si>
  <si>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</si>
  <si>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</si>
  <si>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</si>
  <si>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</si>
  <si>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</si>
  <si>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</si>
  <si>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</si>
  <si>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</si>
  <si>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</si>
  <si>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</si>
  <si>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</si>
  <si>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</si>
  <si>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</si>
  <si>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</si>
  <si>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</si>
  <si>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</si>
  <si>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</si>
  <si>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</si>
  <si>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</si>
  <si>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</si>
  <si>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</si>
  <si>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</si>
  <si>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</si>
  <si>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</si>
  <si>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</si>
  <si>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</si>
  <si>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</si>
  <si>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</si>
  <si>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</si>
  <si>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</si>
  <si>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</si>
  <si>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</si>
  <si>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</si>
  <si>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</si>
  <si>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</si>
  <si>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</si>
  <si>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</si>
  <si>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</si>
  <si>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</si>
  <si>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</si>
  <si>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</si>
  <si>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</si>
  <si>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</si>
  <si>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</si>
  <si>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</si>
  <si>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</si>
  <si>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</si>
  <si>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</si>
  <si>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</si>
  <si>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</si>
  <si>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</si>
  <si>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</si>
  <si>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</si>
  <si>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</si>
  <si>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</si>
  <si>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</si>
  <si>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</si>
  <si>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</si>
  <si>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</si>
  <si>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</si>
  <si>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</si>
  <si>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</si>
  <si>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</si>
  <si>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</si>
  <si>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</si>
  <si>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</si>
  <si>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</si>
  <si>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</si>
  <si>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</si>
  <si>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</si>
  <si>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</si>
  <si>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</si>
  <si>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</si>
  <si>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</si>
  <si>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</si>
  <si>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</si>
  <si>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</si>
  <si>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</si>
  <si>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</si>
  <si>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</si>
  <si>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</si>
  <si>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</si>
  <si>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</si>
  <si>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</si>
  <si>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</si>
  <si>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</si>
  <si>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</si>
  <si>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</si>
  <si>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</si>
  <si>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</si>
  <si>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</si>
  <si>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</si>
  <si>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</si>
  <si>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</si>
  <si>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</si>
  <si>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</si>
  <si>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</si>
  <si>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</si>
  <si>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</si>
  <si>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</si>
  <si>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</si>
  <si>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</si>
  <si>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</si>
  <si>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</si>
  <si>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</si>
  <si>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</si>
  <si>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</si>
  <si>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</si>
  <si>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</si>
  <si>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</si>
  <si>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</si>
  <si>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</si>
  <si>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</si>
  <si>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</si>
  <si>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</si>
  <si>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</si>
  <si>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</si>
  <si>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</si>
  <si>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</si>
  <si>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</si>
  <si>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</si>
  <si>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</si>
  <si>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</si>
  <si>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</si>
  <si>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</si>
  <si>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</si>
  <si>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</si>
  <si>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</si>
  <si>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</si>
  <si>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</si>
  <si>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</si>
  <si>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</si>
  <si>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</si>
  <si>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</si>
  <si>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</si>
  <si>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</si>
  <si>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</si>
  <si>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</si>
  <si>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</si>
  <si>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</si>
  <si>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</si>
  <si>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</si>
  <si>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</si>
  <si>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</si>
  <si>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</si>
  <si>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</si>
  <si>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</si>
  <si>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</si>
  <si>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</si>
  <si>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</si>
  <si>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</si>
  <si>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</si>
  <si>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</si>
  <si>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</si>
  <si>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</si>
  <si>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</si>
  <si>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</si>
  <si>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</si>
  <si>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</si>
  <si>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</si>
  <si>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</si>
  <si>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</si>
  <si>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</si>
  <si>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</si>
  <si>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</si>
  <si>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</si>
  <si>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</si>
  <si>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</si>
  <si>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</si>
  <si>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</si>
  <si>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</si>
  <si>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</si>
  <si>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</si>
  <si>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</si>
  <si>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</si>
  <si>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</si>
  <si>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</si>
  <si>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</si>
  <si>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</si>
  <si>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</si>
  <si>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</si>
  <si>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</si>
  <si>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</si>
  <si>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</si>
  <si>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</si>
  <si>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</si>
  <si>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</si>
  <si>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</si>
  <si>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</si>
  <si>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</si>
  <si>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</si>
  <si>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</si>
  <si>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</si>
  <si>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</si>
  <si>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</si>
  <si>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</si>
  <si>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</si>
  <si>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</si>
  <si>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</si>
  <si>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</si>
  <si>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</si>
  <si>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</si>
  <si>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</si>
  <si>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</si>
  <si>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</si>
  <si>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</si>
  <si>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</si>
  <si>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</si>
  <si>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</si>
  <si>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</si>
  <si>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</si>
  <si>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</si>
  <si>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</si>
  <si>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</si>
  <si>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</si>
  <si>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</si>
  <si>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</si>
  <si>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</si>
  <si>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</si>
  <si>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</si>
  <si>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</si>
  <si>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</si>
  <si>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</si>
  <si>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</si>
  <si>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</si>
  <si>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</si>
  <si>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</si>
  <si>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</si>
  <si>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</si>
  <si>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</si>
  <si>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</si>
  <si>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</si>
  <si>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</si>
  <si>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</si>
  <si>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</si>
  <si>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</si>
  <si>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</si>
  <si>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</si>
  <si>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</si>
  <si>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</si>
  <si>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</si>
  <si>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</si>
  <si>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</si>
  <si>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</si>
  <si>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</si>
  <si>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</si>
  <si>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</si>
  <si>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</si>
  <si>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</si>
  <si>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</si>
  <si>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</si>
  <si>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</si>
  <si>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</si>
  <si>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</si>
  <si>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</si>
  <si>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</si>
  <si>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</si>
  <si>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</si>
  <si>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</si>
  <si>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</si>
  <si>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</si>
  <si>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</si>
  <si>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</si>
  <si>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</si>
  <si>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</si>
  <si>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</si>
  <si>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</si>
  <si>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</si>
  <si>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</si>
  <si>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</si>
  <si>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</si>
  <si>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</si>
  <si>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</si>
  <si>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</si>
  <si>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</si>
  <si>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</si>
  <si>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</si>
  <si>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</si>
  <si>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</si>
  <si>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</si>
  <si>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</si>
  <si>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</si>
  <si>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</si>
  <si>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</si>
  <si>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</si>
  <si>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</si>
  <si>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</si>
  <si>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</si>
  <si>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</si>
  <si>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</si>
  <si>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</si>
  <si>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</si>
  <si>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</si>
  <si>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</si>
  <si>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</si>
  <si>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</si>
  <si>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</si>
  <si>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</si>
  <si>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</si>
  <si>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</si>
  <si>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</si>
  <si>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</si>
  <si>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</si>
  <si>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</si>
  <si>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</si>
  <si>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</si>
  <si>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</si>
  <si>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</si>
  <si>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</si>
  <si>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</si>
  <si>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</si>
  <si>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</si>
  <si>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</si>
  <si>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</si>
  <si>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</si>
  <si>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</si>
  <si>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</si>
  <si>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</si>
  <si>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</si>
  <si>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</si>
  <si>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</si>
  <si>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</si>
  <si>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</si>
  <si>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</si>
  <si>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</si>
  <si>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</si>
  <si>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</si>
  <si>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</si>
  <si>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</si>
  <si>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</si>
  <si>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</si>
  <si>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</si>
  <si>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</si>
  <si>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</si>
  <si>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</si>
  <si>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</si>
  <si>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</si>
  <si>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</si>
  <si>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</si>
  <si>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</si>
  <si>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</si>
  <si>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</si>
  <si>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</si>
  <si>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</si>
  <si>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</si>
  <si>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</si>
  <si>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</si>
  <si>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</si>
  <si>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</si>
  <si>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</si>
  <si>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</si>
  <si>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</si>
  <si>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</si>
  <si>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</si>
  <si>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</si>
  <si>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</si>
  <si>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</si>
  <si>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</si>
  <si>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</si>
  <si>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</si>
  <si>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</si>
  <si>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</si>
  <si>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</si>
  <si>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</si>
  <si>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</si>
  <si>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</si>
  <si>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</si>
  <si>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</si>
  <si>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</si>
  <si>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</si>
  <si>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</si>
  <si>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</si>
  <si>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</si>
  <si>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</si>
  <si>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</si>
  <si>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</si>
  <si>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</si>
  <si>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</si>
  <si>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</si>
  <si>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</si>
  <si>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</si>
  <si>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</si>
  <si>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</si>
  <si>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</si>
  <si>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</si>
  <si>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</si>
  <si>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</si>
  <si>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</si>
  <si>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</si>
  <si>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</si>
  <si>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</si>
  <si>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</si>
  <si>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</si>
  <si>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</si>
  <si>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</si>
  <si>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</si>
  <si>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</si>
  <si>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</si>
  <si>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</si>
  <si>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</si>
  <si>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</si>
  <si>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</si>
  <si>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</si>
  <si>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</si>
  <si>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</si>
  <si>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</si>
  <si>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</si>
  <si>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</si>
  <si>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</si>
  <si>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</si>
  <si>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</si>
  <si>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</si>
  <si>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</si>
  <si>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</si>
  <si>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</si>
  <si>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</si>
  <si>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</si>
  <si>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</si>
  <si>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</si>
  <si>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</si>
  <si>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</si>
  <si>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</si>
  <si>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</si>
  <si>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</si>
  <si>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</si>
  <si>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</si>
  <si>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</si>
  <si>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</si>
  <si>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</si>
  <si>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</si>
  <si>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</si>
  <si>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</si>
  <si>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</si>
  <si>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</si>
  <si>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</si>
  <si>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</si>
  <si>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</si>
  <si>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</si>
  <si>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</si>
  <si>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</si>
  <si>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</si>
  <si>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</si>
  <si>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</si>
  <si>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</si>
  <si>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</si>
  <si>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</si>
  <si>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</si>
  <si>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</si>
  <si>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</si>
  <si>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</si>
  <si>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</si>
  <si>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</si>
  <si>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</si>
  <si>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</si>
  <si>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</si>
  <si>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</si>
  <si>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</si>
  <si>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</si>
  <si>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</si>
  <si>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</si>
  <si>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</si>
  <si>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</si>
  <si>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</si>
  <si>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</si>
  <si>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</si>
  <si>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</si>
  <si>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</si>
  <si>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</si>
  <si>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</si>
  <si>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</si>
  <si>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</si>
  <si>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</si>
  <si>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</si>
  <si>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</si>
  <si>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</si>
  <si>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</si>
  <si>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</si>
  <si>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</si>
  <si>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</si>
  <si>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</si>
  <si>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</si>
  <si>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</si>
  <si>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</si>
  <si>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</si>
  <si>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</si>
  <si>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</si>
  <si>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</si>
  <si>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</si>
  <si>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</si>
  <si>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</si>
  <si>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</si>
  <si>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</si>
  <si>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</si>
  <si>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</si>
  <si>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</si>
  <si>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</si>
  <si>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</si>
  <si>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</si>
  <si>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</si>
  <si>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</si>
  <si>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</si>
  <si>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</si>
  <si>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</si>
  <si>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</si>
  <si>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</si>
  <si>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</si>
  <si>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</si>
  <si>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</si>
  <si>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</si>
  <si>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</si>
  <si>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</si>
  <si>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</si>
  <si>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</si>
  <si>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</si>
  <si>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</si>
  <si>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</si>
  <si>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</si>
  <si>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</si>
  <si>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</si>
  <si>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</si>
  <si>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</si>
  <si>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</si>
  <si>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</si>
  <si>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</si>
  <si>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</si>
  <si>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</si>
  <si>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</si>
  <si>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</si>
  <si>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</si>
  <si>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</si>
  <si>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</si>
  <si>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</si>
  <si>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</si>
  <si>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</si>
  <si>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</si>
  <si>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</si>
  <si>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</si>
  <si>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</si>
  <si>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</si>
  <si>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</si>
  <si>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</si>
  <si>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</si>
  <si>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</si>
  <si>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</si>
  <si>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</si>
  <si>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</si>
  <si>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</si>
  <si>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</si>
  <si>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</si>
  <si>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</si>
  <si>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</si>
  <si>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</si>
  <si>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</si>
  <si>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</si>
  <si>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</si>
  <si>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</si>
  <si>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</si>
  <si>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</si>
  <si>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</si>
  <si>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</si>
  <si>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</si>
  <si>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</si>
  <si>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</si>
  <si>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</si>
  <si>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</si>
  <si>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</si>
  <si>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</si>
  <si>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</si>
  <si>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</si>
  <si>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</si>
  <si>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</si>
  <si>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</si>
  <si>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</si>
  <si>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</si>
  <si>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</si>
  <si>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</si>
  <si>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</si>
  <si>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</si>
  <si>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</si>
  <si>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</si>
  <si>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</si>
  <si>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</si>
  <si>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</si>
  <si>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</si>
  <si>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</si>
  <si>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</si>
  <si>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</si>
  <si>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</si>
  <si>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</si>
  <si>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</si>
  <si>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</si>
  <si>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</si>
  <si>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</si>
  <si>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</si>
  <si>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</si>
  <si>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</si>
  <si>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</si>
  <si>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</si>
  <si>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</si>
  <si>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</si>
  <si>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</si>
  <si>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</si>
  <si>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</si>
  <si>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</si>
  <si>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</si>
  <si>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</si>
  <si>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</si>
  <si>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</si>
  <si>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</si>
  <si>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</si>
  <si>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</si>
  <si>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</si>
  <si>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</si>
  <si>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</si>
  <si>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</si>
  <si>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</si>
  <si>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</si>
  <si>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</si>
  <si>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</si>
  <si>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</si>
  <si>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</si>
  <si>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</si>
  <si>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</si>
  <si>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</si>
  <si>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</si>
  <si>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</si>
  <si>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</si>
  <si>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</si>
  <si>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</si>
  <si>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</si>
  <si>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</si>
  <si>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</si>
  <si>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</si>
  <si>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</si>
  <si>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</si>
  <si>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</si>
  <si>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</si>
  <si>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</si>
  <si>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</si>
  <si>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</si>
  <si>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</si>
  <si>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</si>
  <si>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</si>
  <si>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</si>
  <si>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</si>
  <si>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</si>
  <si>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</si>
  <si>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</si>
  <si>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</si>
  <si>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</si>
  <si>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</si>
  <si>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</si>
  <si>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</si>
  <si>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</si>
  <si>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</si>
  <si>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</si>
  <si>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</si>
  <si>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</si>
  <si>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</si>
  <si>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</si>
  <si>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</si>
  <si>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</si>
  <si>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</si>
  <si>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</si>
  <si>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</si>
  <si>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</si>
  <si>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</si>
  <si>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</si>
  <si>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</si>
  <si>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</si>
  <si>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</si>
  <si>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</si>
  <si>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</si>
  <si>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</si>
  <si>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</si>
  <si>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</si>
  <si>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</si>
  <si>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</si>
  <si>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</si>
  <si>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</si>
  <si>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</si>
  <si>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</si>
  <si>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</si>
  <si>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</si>
  <si>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</si>
  <si>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</si>
  <si>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</si>
  <si>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</si>
  <si>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</si>
  <si>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</si>
  <si>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</si>
  <si>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</si>
  <si>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</si>
  <si>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</si>
  <si>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</si>
  <si>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</si>
  <si>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</si>
  <si>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</si>
  <si>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</si>
  <si>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</si>
  <si>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</si>
  <si>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</si>
  <si>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</si>
  <si>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</si>
  <si>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</si>
  <si>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</si>
  <si>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</si>
  <si>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</si>
  <si>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</si>
  <si>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</si>
  <si>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</si>
  <si>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</si>
  <si>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</si>
  <si>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</si>
  <si>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</si>
  <si>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</si>
  <si>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</si>
  <si>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</si>
  <si>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</si>
  <si>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</si>
  <si>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</si>
  <si>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</si>
  <si>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</si>
  <si>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</si>
  <si>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</si>
  <si>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</si>
  <si>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</si>
  <si>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</si>
  <si>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</si>
  <si>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</si>
  <si>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</si>
  <si>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</si>
  <si>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</si>
  <si>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</si>
  <si>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</si>
  <si>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</si>
  <si>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</si>
  <si>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</si>
  <si>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</si>
  <si>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</si>
  <si>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</si>
  <si>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</si>
  <si>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</si>
  <si>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</si>
  <si>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</si>
  <si>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</si>
  <si>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</si>
  <si>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</si>
  <si>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</si>
  <si>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</si>
  <si>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</si>
  <si>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</si>
  <si>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</si>
  <si>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</si>
  <si>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</si>
  <si>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</si>
  <si>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</si>
  <si>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</si>
  <si>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</si>
  <si>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</si>
  <si>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</si>
  <si>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</si>
  <si>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</si>
  <si>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</si>
  <si>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</si>
  <si>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</si>
  <si>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</si>
  <si>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</si>
  <si>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</si>
  <si>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</si>
  <si>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</si>
  <si>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</si>
  <si>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</si>
  <si>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</si>
  <si>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</si>
  <si>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</si>
  <si>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</si>
  <si>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</si>
  <si>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</si>
  <si>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</si>
  <si>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</si>
  <si>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</si>
  <si>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</si>
  <si>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</si>
  <si>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</si>
  <si>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</si>
  <si>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</si>
  <si>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</si>
  <si>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</si>
  <si>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</si>
  <si>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</si>
  <si>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</si>
  <si>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</si>
  <si>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</si>
  <si>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</si>
  <si>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</si>
  <si>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</si>
  <si>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</si>
  <si>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</si>
  <si>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</si>
  <si>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</si>
  <si>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</si>
  <si>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</si>
  <si>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</si>
  <si>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</si>
  <si>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</si>
  <si>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</si>
  <si>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</si>
  <si>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</si>
  <si>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</si>
  <si>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</si>
  <si>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</si>
  <si>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</si>
  <si>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</si>
  <si>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</si>
  <si>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</si>
  <si>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</si>
  <si>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</si>
  <si>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</si>
  <si>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</si>
  <si>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</si>
  <si>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</si>
  <si>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</si>
  <si>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</si>
  <si>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</si>
  <si>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</si>
  <si>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</si>
  <si>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</si>
  <si>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</si>
  <si>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</si>
  <si>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</si>
  <si>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</si>
  <si>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</si>
  <si>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</si>
  <si>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</si>
  <si>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</si>
  <si>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</si>
  <si>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</si>
  <si>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</si>
  <si>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</si>
  <si>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</si>
  <si>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</si>
  <si>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</si>
  <si>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</si>
  <si>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</si>
  <si>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</si>
  <si>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</si>
  <si>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</si>
  <si>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</si>
  <si>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</si>
  <si>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</si>
  <si>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</si>
  <si>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</si>
  <si>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</si>
  <si>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</si>
  <si>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</si>
  <si>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</si>
  <si>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</si>
  <si>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</si>
  <si>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</si>
  <si>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</si>
  <si>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</si>
  <si>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</si>
  <si>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</si>
  <si>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</si>
  <si>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</si>
  <si>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</si>
  <si>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</si>
  <si>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</si>
  <si>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</si>
  <si>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</si>
  <si>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</si>
  <si>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</si>
  <si>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</si>
  <si>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</si>
  <si>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</si>
  <si>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</si>
  <si>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</si>
  <si>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</si>
  <si>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</si>
  <si>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</si>
  <si>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</si>
  <si>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</si>
  <si>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</si>
  <si>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</si>
  <si>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</si>
  <si>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</si>
  <si>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</si>
  <si>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</si>
  <si>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</si>
  <si>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</si>
  <si>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</si>
  <si>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</si>
  <si>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</si>
  <si>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</si>
  <si>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</si>
  <si>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</si>
  <si>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</si>
  <si>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</si>
  <si>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</si>
  <si>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</si>
  <si>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</si>
  <si>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</si>
  <si>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</si>
  <si>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</si>
  <si>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</si>
  <si>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</si>
  <si>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</si>
  <si>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</si>
  <si>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</si>
  <si>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</si>
  <si>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</si>
  <si>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</si>
  <si>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</si>
  <si>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</si>
  <si>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</si>
  <si>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</si>
  <si>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</si>
  <si>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</si>
  <si>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</si>
  <si>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</si>
  <si>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</si>
  <si>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</si>
  <si>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</si>
  <si>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</si>
  <si>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</si>
  <si>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</si>
  <si>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</si>
  <si>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</si>
  <si>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</si>
  <si>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</si>
  <si>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</si>
  <si>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</si>
  <si>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</si>
  <si>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</si>
  <si>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</si>
  <si>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</si>
  <si>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</si>
  <si>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</si>
  <si>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</si>
  <si>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</si>
  <si>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</si>
  <si>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</si>
  <si>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</si>
  <si>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</si>
  <si>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</si>
  <si>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</si>
  <si>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</si>
  <si>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</si>
  <si>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</si>
  <si>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</si>
  <si>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</si>
  <si>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</si>
  <si>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</si>
  <si>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</si>
  <si>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</si>
  <si>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</si>
  <si>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</si>
  <si>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</si>
  <si>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</si>
  <si>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</si>
  <si>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</si>
  <si>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</si>
  <si>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</si>
  <si>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</si>
  <si>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</si>
  <si>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</si>
  <si>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</si>
  <si>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</si>
  <si>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</si>
  <si>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</si>
  <si>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</si>
  <si>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</si>
  <si>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</si>
  <si>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</si>
  <si>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</si>
  <si>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</si>
  <si>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</si>
  <si>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</si>
  <si>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</si>
  <si>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</si>
  <si>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</si>
  <si>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</si>
  <si>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</si>
  <si>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</si>
  <si>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</si>
  <si>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</si>
  <si>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</si>
  <si>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</si>
  <si>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</si>
  <si>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</si>
  <si>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</si>
  <si>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</si>
  <si>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</si>
  <si>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</si>
  <si>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</si>
  <si>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</si>
  <si>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</si>
  <si>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</si>
  <si>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</si>
  <si>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</si>
  <si>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</si>
  <si>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</si>
  <si>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</si>
  <si>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</si>
  <si>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</si>
  <si>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</si>
  <si>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</si>
  <si>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</si>
  <si>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</si>
  <si>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</si>
  <si>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</si>
  <si>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</si>
  <si>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</si>
  <si>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</si>
  <si>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</si>
  <si>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</si>
  <si>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</si>
  <si>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</si>
  <si>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</si>
  <si>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</si>
  <si>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</si>
  <si>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</si>
  <si>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</si>
  <si>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</si>
  <si>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</si>
  <si>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</si>
  <si>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</si>
  <si>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</si>
  <si>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</si>
  <si>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</si>
  <si>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</si>
  <si>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</si>
  <si>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</si>
  <si>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</si>
  <si>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</si>
  <si>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</si>
  <si>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</si>
  <si>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</si>
  <si>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</si>
  <si>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</si>
  <si>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</si>
  <si>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</si>
  <si>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</si>
  <si>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</si>
  <si>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</si>
  <si>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</si>
  <si>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</si>
  <si>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</si>
  <si>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</si>
  <si>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</si>
  <si>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</si>
  <si>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</si>
  <si>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</si>
  <si>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</si>
  <si>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</si>
  <si>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</si>
  <si>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</si>
  <si>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</si>
  <si>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</si>
  <si>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</si>
  <si>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</si>
  <si>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</si>
  <si>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</si>
  <si>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</si>
  <si>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</si>
  <si>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</si>
  <si>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</si>
  <si>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</si>
  <si>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</si>
  <si>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</si>
  <si>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</si>
  <si>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</si>
  <si>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</si>
  <si>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</si>
  <si>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</si>
  <si>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</si>
  <si>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</si>
  <si>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</si>
  <si>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</si>
  <si>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</si>
  <si>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</si>
  <si>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</si>
  <si>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</si>
  <si>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</si>
  <si>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</si>
  <si>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</si>
  <si>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</si>
  <si>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</si>
  <si>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</si>
  <si>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</si>
  <si>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</si>
  <si>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</si>
  <si>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</si>
  <si>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</si>
  <si>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</si>
  <si>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</si>
  <si>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</si>
  <si>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</si>
  <si>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</si>
  <si>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</si>
  <si>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</si>
  <si>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</si>
  <si>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</si>
  <si>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</si>
  <si>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</si>
  <si>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</si>
  <si>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</si>
  <si>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</si>
  <si>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</si>
  <si>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</si>
  <si>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</si>
  <si>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</si>
  <si>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</si>
  <si>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</si>
  <si>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</si>
  <si>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</si>
  <si>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</si>
  <si>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</si>
  <si>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</si>
  <si>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</si>
  <si>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</si>
  <si>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</si>
  <si>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</si>
  <si>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</si>
  <si>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</si>
  <si>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</si>
  <si>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</si>
  <si>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</si>
  <si>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</si>
  <si>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</si>
  <si>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</si>
  <si>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</si>
  <si>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</si>
  <si>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</si>
  <si>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</si>
  <si>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</si>
  <si>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</si>
  <si>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</si>
  <si>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</si>
  <si>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</si>
  <si>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</si>
  <si>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</si>
  <si>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</si>
  <si>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</si>
  <si>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</si>
  <si>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</si>
  <si>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</si>
  <si>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</si>
  <si>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</si>
  <si>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</si>
  <si>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</si>
  <si>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</si>
  <si>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</si>
  <si>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</si>
  <si>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</si>
  <si>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</si>
  <si>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</si>
  <si>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</si>
  <si>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</si>
  <si>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</si>
  <si>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</si>
  <si>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</si>
  <si>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</si>
  <si>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</si>
  <si>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</si>
  <si>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</si>
  <si>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</si>
  <si>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</si>
  <si>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</si>
  <si>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</si>
  <si>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</si>
  <si>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</si>
  <si>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</si>
  <si>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</si>
  <si>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</si>
  <si>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</si>
  <si>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</si>
  <si>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</si>
  <si>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</si>
  <si>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</si>
  <si>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</si>
  <si>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</si>
  <si>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</si>
  <si>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</si>
  <si>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</si>
  <si>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</si>
  <si>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</si>
  <si>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</si>
  <si>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</si>
  <si>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</si>
  <si>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</si>
  <si>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</si>
  <si>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</si>
  <si>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</si>
  <si>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</si>
  <si>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</si>
  <si>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</si>
  <si>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</si>
  <si>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</si>
  <si>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</si>
  <si>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</si>
  <si>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</si>
  <si>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</si>
  <si>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</si>
  <si>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</si>
  <si>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</si>
  <si>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</si>
  <si>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</si>
  <si>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</si>
  <si>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</si>
  <si>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</si>
  <si>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</si>
  <si>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</si>
  <si>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</si>
  <si>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</si>
  <si>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</si>
  <si>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</si>
  <si>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</si>
  <si>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</si>
  <si>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</si>
  <si>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</si>
  <si>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</si>
  <si>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</si>
  <si>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</si>
  <si>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</si>
  <si>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</si>
  <si>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</si>
  <si>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</si>
  <si>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</si>
  <si>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</si>
  <si>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</si>
  <si>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</si>
  <si>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</si>
  <si>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</si>
  <si>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</si>
  <si>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</si>
  <si>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</si>
  <si>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</si>
  <si>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</si>
  <si>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</si>
  <si>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</si>
  <si>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</si>
  <si>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</si>
  <si>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</si>
  <si>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</si>
  <si>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</si>
  <si>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</si>
  <si>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</si>
  <si>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</si>
  <si>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</si>
  <si>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</si>
  <si>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</si>
  <si>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</si>
  <si>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</si>
  <si>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</si>
  <si>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</si>
  <si>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</si>
  <si>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</si>
  <si>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</si>
  <si>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</si>
  <si>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</si>
  <si>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</si>
  <si>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</si>
  <si>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</si>
  <si>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</si>
  <si>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</si>
  <si>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</si>
  <si>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</si>
  <si>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</si>
  <si>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</si>
  <si>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</si>
  <si>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</si>
  <si>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</si>
  <si>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</si>
  <si>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</si>
  <si>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</si>
  <si>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</si>
  <si>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</si>
  <si>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</si>
  <si>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</si>
  <si>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</si>
  <si>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</si>
  <si>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</si>
  <si>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</si>
  <si>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</si>
  <si>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</si>
  <si>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</si>
  <si>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</si>
  <si>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</si>
  <si>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</si>
  <si>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</si>
  <si>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</si>
  <si>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</si>
  <si>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</si>
  <si>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</si>
  <si>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</si>
  <si>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</si>
  <si>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</si>
  <si>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</si>
  <si>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</si>
  <si>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</si>
  <si>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</si>
  <si>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</si>
  <si>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</si>
  <si>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</si>
  <si>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</si>
  <si>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</si>
  <si>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</si>
  <si>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</si>
  <si>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</si>
  <si>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</si>
  <si>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</si>
  <si>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</si>
  <si>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</si>
  <si>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</si>
  <si>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</si>
  <si>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</si>
  <si>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</si>
  <si>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</si>
  <si>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</si>
  <si>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</si>
  <si>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</si>
  <si>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</si>
  <si>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</si>
  <si>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</si>
  <si>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</si>
  <si>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</si>
  <si>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</si>
  <si>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</si>
  <si>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</si>
  <si>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</si>
  <si>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</si>
  <si>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</si>
  <si>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</si>
  <si>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</si>
  <si>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</si>
  <si>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</si>
  <si>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</si>
  <si>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</si>
  <si>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</si>
  <si>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</si>
  <si>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</si>
  <si>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</si>
  <si>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</si>
  <si>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</si>
  <si>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</si>
  <si>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</si>
  <si>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</si>
  <si>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</si>
  <si>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</si>
  <si>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</si>
  <si>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</si>
  <si>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</si>
  <si>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</si>
  <si>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</si>
  <si>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</si>
  <si>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</si>
  <si>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</si>
  <si>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</si>
  <si>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</si>
  <si>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</si>
  <si>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</si>
  <si>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</si>
  <si>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</si>
  <si>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</si>
  <si>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</si>
  <si>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</si>
  <si>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</si>
  <si>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</si>
  <si>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</si>
  <si>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</si>
  <si>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</si>
  <si>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</si>
  <si>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</si>
  <si>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</si>
  <si>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</si>
  <si>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</si>
  <si>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</si>
  <si>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</si>
  <si>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</si>
  <si>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</si>
  <si>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</si>
  <si>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</si>
  <si>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</si>
  <si>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</si>
  <si>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</si>
  <si>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</si>
  <si>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</si>
  <si>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</si>
  <si>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</si>
  <si>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</si>
  <si>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</si>
  <si>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</si>
  <si>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</si>
  <si>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</si>
  <si>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</si>
  <si>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</si>
  <si>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</si>
  <si>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</si>
  <si>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</si>
  <si>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</si>
  <si>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</si>
  <si>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</si>
  <si>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</si>
  <si>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</si>
  <si>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</si>
  <si>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</si>
  <si>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</si>
  <si>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</si>
  <si>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</si>
  <si>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</si>
  <si>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</si>
  <si>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</si>
  <si>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</si>
  <si>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</si>
  <si>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</si>
  <si>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</si>
  <si>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</si>
  <si>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</si>
  <si>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</si>
  <si>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</si>
  <si>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</si>
  <si>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</si>
  <si>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</si>
  <si>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</si>
  <si>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</si>
  <si>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</si>
  <si>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</si>
  <si>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</si>
  <si>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</si>
  <si>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</si>
  <si>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</si>
  <si>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</si>
  <si>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</si>
  <si>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</si>
  <si>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</si>
  <si>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</si>
  <si>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</si>
  <si>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</si>
  <si>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</si>
  <si>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</si>
  <si>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</si>
  <si>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</si>
  <si>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</si>
  <si>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</si>
  <si>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</si>
  <si>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</si>
  <si>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</si>
  <si>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</si>
  <si>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</si>
  <si>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</si>
  <si>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</si>
  <si>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</si>
  <si>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</si>
  <si>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</si>
  <si>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</si>
  <si>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</si>
  <si>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</si>
  <si>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</si>
  <si>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</si>
  <si>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</si>
  <si>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</si>
  <si>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</si>
  <si>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</si>
  <si>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</si>
  <si>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</si>
  <si>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</si>
  <si>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</si>
  <si>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</si>
  <si>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</si>
  <si>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</si>
  <si>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</si>
  <si>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</si>
  <si>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</si>
  <si>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</si>
  <si>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</si>
  <si>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</si>
  <si>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</si>
  <si>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</si>
  <si>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</si>
  <si>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</si>
  <si>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</si>
  <si>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</si>
  <si>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</si>
  <si>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</si>
  <si>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</si>
  <si>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</si>
  <si>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</si>
  <si>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</si>
  <si>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</si>
  <si>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</si>
  <si>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</si>
  <si>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</si>
  <si>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</si>
  <si>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</si>
  <si>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</si>
  <si>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</si>
  <si>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</si>
  <si>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</si>
  <si>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</si>
  <si>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</si>
  <si>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</si>
  <si>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</si>
  <si>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</si>
  <si>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</si>
  <si>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</si>
  <si>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</si>
  <si>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</si>
  <si>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</si>
  <si>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</si>
  <si>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</si>
  <si>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</si>
  <si>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</si>
  <si>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</si>
  <si>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</si>
  <si>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</si>
  <si>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</si>
  <si>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</si>
  <si>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</si>
  <si>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</si>
  <si>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</si>
  <si>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</si>
  <si>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</si>
  <si>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</si>
  <si>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</si>
  <si>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</si>
  <si>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</si>
  <si>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</si>
  <si>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</si>
  <si>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</si>
  <si>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</si>
  <si>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</si>
  <si>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</si>
  <si>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</si>
  <si>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</si>
  <si>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</si>
  <si>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</si>
  <si>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</si>
  <si>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</si>
  <si>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</si>
  <si>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</si>
  <si>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</si>
  <si>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</si>
  <si>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</si>
  <si>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</si>
  <si>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</si>
  <si>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</si>
  <si>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</si>
  <si>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</si>
  <si>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</si>
  <si>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</si>
  <si>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</si>
  <si>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</si>
  <si>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</si>
  <si>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</si>
  <si>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</si>
  <si>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</si>
  <si>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</si>
  <si>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</si>
  <si>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</si>
  <si>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</si>
  <si>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</si>
  <si>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</si>
  <si>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</si>
  <si>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</si>
  <si>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</si>
  <si>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</si>
  <si>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</si>
  <si>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</si>
  <si>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</si>
  <si>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</si>
  <si>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</si>
  <si>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</si>
  <si>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</si>
  <si>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</si>
  <si>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</si>
  <si>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</si>
  <si>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</si>
  <si>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</si>
  <si>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</si>
  <si>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</si>
  <si>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</si>
  <si>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</si>
  <si>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</si>
  <si>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</si>
  <si>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</si>
  <si>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</si>
  <si>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</si>
  <si>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</si>
  <si>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</si>
  <si>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</si>
  <si>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</si>
  <si>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</si>
  <si>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</si>
  <si>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</si>
  <si>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</si>
  <si>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</si>
  <si>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</si>
  <si>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</si>
  <si>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</si>
  <si>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</si>
  <si>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</si>
  <si>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</si>
  <si>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</si>
  <si>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</si>
  <si>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</si>
  <si>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</si>
  <si>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</si>
  <si>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</si>
  <si>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</si>
  <si>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</si>
  <si>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</si>
  <si>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</si>
  <si>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</si>
  <si>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</si>
  <si>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</si>
  <si>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</si>
  <si>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</si>
  <si>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</si>
  <si>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</si>
  <si>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</si>
  <si>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</si>
  <si>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</si>
  <si>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</si>
  <si>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</si>
  <si>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</si>
  <si>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</si>
  <si>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</si>
  <si>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</si>
  <si>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</si>
  <si>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</si>
  <si>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</si>
  <si>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</si>
  <si>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</si>
  <si>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</si>
  <si>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</si>
  <si>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</si>
  <si>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</si>
  <si>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</si>
  <si>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</si>
  <si>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</si>
  <si>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</si>
  <si>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</si>
  <si>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</si>
  <si>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</si>
  <si>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</si>
  <si>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</si>
  <si>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</si>
  <si>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</si>
  <si>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</si>
  <si>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</si>
  <si>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</si>
  <si>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</si>
  <si>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</si>
  <si>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</si>
  <si>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</si>
  <si>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</si>
  <si>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</si>
  <si>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</si>
  <si>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</si>
  <si>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</si>
  <si>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</si>
  <si>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</si>
  <si>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</si>
  <si>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</si>
  <si>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</si>
  <si>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</si>
  <si>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</si>
  <si>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</si>
  <si>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</si>
  <si>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</si>
  <si>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</si>
  <si>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</si>
  <si>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</si>
  <si>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</si>
  <si>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</si>
  <si>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</si>
  <si>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</si>
  <si>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</si>
  <si>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</si>
  <si>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</si>
  <si>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</si>
  <si>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</si>
  <si>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</si>
  <si>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</si>
  <si>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</si>
  <si>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</si>
  <si>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</si>
  <si>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</si>
  <si>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</si>
  <si>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</si>
  <si>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</si>
  <si>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</si>
  <si>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</si>
  <si>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</si>
  <si>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</si>
  <si>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</si>
  <si>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</si>
  <si>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</si>
  <si>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</si>
  <si>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</si>
  <si>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</si>
  <si>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</si>
  <si>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</si>
  <si>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</si>
  <si>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</si>
  <si>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</si>
  <si>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</si>
  <si>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</si>
  <si>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</si>
  <si>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</si>
  <si>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</si>
  <si>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</si>
  <si>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</si>
  <si>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</si>
  <si>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</si>
  <si>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</si>
  <si>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</si>
  <si>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</si>
  <si>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</si>
  <si>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</si>
  <si>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</si>
  <si>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</si>
  <si>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</si>
  <si>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</si>
  <si>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</si>
  <si>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</si>
  <si>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</si>
  <si>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</si>
  <si>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</si>
  <si>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</si>
  <si>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</si>
  <si>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</si>
  <si>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</si>
  <si>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</si>
  <si>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</si>
  <si>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</si>
  <si>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</si>
  <si>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</si>
  <si>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</si>
  <si>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</si>
  <si>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</si>
  <si>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</si>
  <si>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</si>
  <si>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</si>
  <si>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</si>
  <si>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</si>
  <si>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</si>
  <si>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</si>
  <si>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</si>
  <si>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</si>
  <si>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</si>
  <si>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</si>
  <si>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</si>
  <si>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</si>
  <si>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</si>
  <si>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</si>
  <si>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</si>
  <si>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</si>
  <si>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</si>
  <si>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</si>
  <si>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</si>
  <si>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</si>
  <si>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</si>
  <si>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</si>
  <si>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</si>
  <si>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</si>
  <si>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</si>
  <si>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</si>
  <si>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</si>
  <si>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</si>
  <si>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</si>
  <si>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</si>
  <si>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</si>
  <si>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</si>
  <si>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</si>
  <si>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</si>
  <si>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</si>
  <si>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</si>
  <si>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</si>
  <si>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</si>
  <si>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</si>
  <si>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</si>
  <si>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</si>
  <si>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</si>
  <si>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</si>
  <si>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</si>
  <si>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</si>
  <si>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</si>
  <si>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</si>
  <si>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</si>
  <si>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</si>
  <si>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</si>
  <si>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</si>
  <si>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</si>
  <si>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</si>
  <si>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</si>
  <si>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</si>
  <si>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</si>
  <si>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</si>
  <si>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</si>
  <si>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</si>
  <si>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</si>
  <si>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</si>
  <si>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</si>
  <si>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</si>
  <si>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</si>
  <si>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</si>
  <si>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</si>
  <si>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</si>
  <si>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</si>
  <si>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</si>
  <si>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</si>
  <si>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</si>
  <si>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</si>
  <si>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</si>
  <si>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</si>
  <si>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</si>
  <si>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</si>
  <si>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</si>
  <si>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</si>
  <si>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</si>
  <si>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</si>
  <si>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</si>
  <si>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</si>
  <si>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</si>
  <si>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</si>
  <si>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</si>
  <si>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</si>
  <si>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</si>
  <si>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</si>
  <si>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</si>
  <si>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</si>
  <si>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</si>
  <si>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</si>
  <si>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</si>
  <si>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</si>
  <si>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</si>
  <si>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</si>
  <si>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</si>
  <si>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</si>
  <si>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</si>
  <si>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</si>
  <si>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</si>
  <si>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</si>
  <si>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</si>
  <si>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</si>
  <si>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</si>
  <si>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</si>
  <si>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</si>
  <si>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</si>
  <si>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</si>
  <si>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</si>
  <si>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</si>
  <si>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</si>
  <si>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</si>
  <si>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</si>
  <si>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</si>
  <si>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</si>
  <si>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</si>
  <si>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</si>
  <si>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</si>
  <si>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</si>
  <si>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</si>
  <si>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</si>
  <si>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</si>
  <si>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</si>
  <si>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</si>
  <si>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</si>
  <si>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</si>
  <si>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</si>
  <si>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</si>
  <si>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</si>
  <si>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</si>
  <si>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</si>
  <si>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</si>
  <si>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</si>
  <si>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</si>
  <si>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</si>
  <si>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</si>
  <si>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</si>
  <si>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</si>
  <si>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</si>
  <si>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</si>
  <si>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</si>
  <si>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</si>
  <si>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</si>
  <si>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</si>
  <si>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</si>
  <si>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</si>
  <si>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</si>
  <si>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</si>
  <si>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</si>
  <si>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</si>
  <si>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</si>
  <si>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</si>
  <si>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</si>
  <si>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</si>
  <si>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</si>
  <si>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</si>
  <si>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</si>
  <si>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</si>
  <si>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</si>
  <si>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</si>
  <si>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</si>
  <si>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</si>
  <si>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</si>
  <si>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</si>
  <si>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</si>
  <si>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</si>
  <si>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</si>
  <si>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</si>
  <si>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</si>
  <si>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</si>
  <si>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</si>
  <si>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</si>
  <si>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</si>
  <si>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</si>
  <si>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</si>
  <si>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</si>
  <si>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</si>
  <si>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</si>
  <si>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</si>
  <si>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</si>
  <si>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</si>
  <si>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</si>
  <si>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</si>
  <si>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</si>
  <si>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</si>
  <si>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</si>
  <si>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</si>
  <si>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</si>
  <si>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</si>
  <si>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</si>
  <si>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</si>
  <si>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</si>
  <si>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</si>
  <si>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</si>
  <si>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</si>
  <si>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</si>
  <si>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</si>
  <si>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</si>
  <si>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</si>
  <si>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</si>
  <si>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</si>
  <si>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</si>
  <si>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</si>
  <si>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</si>
  <si>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</si>
  <si>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</si>
  <si>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</si>
  <si>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</si>
  <si>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</si>
  <si>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</si>
  <si>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</si>
  <si>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</si>
  <si>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</si>
  <si>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</si>
  <si>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</si>
  <si>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</si>
  <si>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</si>
  <si>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</si>
  <si>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</si>
  <si>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</si>
  <si>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</si>
  <si>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</si>
  <si>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</si>
  <si>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</si>
  <si>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</si>
  <si>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</si>
  <si>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</si>
  <si>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</si>
  <si>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</si>
  <si>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</si>
  <si>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</si>
  <si>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</si>
  <si>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</si>
  <si>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</si>
  <si>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</si>
  <si>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</si>
  <si>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</si>
  <si>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</si>
  <si>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</si>
  <si>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</si>
  <si>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</si>
  <si>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</si>
  <si>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</si>
  <si>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</si>
  <si>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</si>
  <si>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</si>
  <si>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</si>
  <si>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</si>
  <si>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</si>
  <si>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</si>
  <si>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</si>
  <si>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</si>
  <si>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</si>
  <si>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</si>
  <si>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</si>
  <si>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</si>
  <si>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</si>
  <si>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</si>
  <si>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</si>
  <si>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</si>
  <si>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</si>
  <si>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</si>
  <si>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</si>
  <si>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</si>
  <si>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</si>
  <si>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</si>
  <si>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</si>
  <si>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</si>
  <si>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</si>
  <si>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</si>
  <si>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</si>
  <si>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</si>
  <si>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</si>
  <si>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</si>
  <si>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</si>
  <si>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</si>
  <si>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</si>
  <si>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</si>
  <si>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</si>
  <si>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</si>
  <si>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</si>
  <si>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</si>
  <si>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</si>
  <si>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</si>
  <si>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</si>
  <si>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</si>
  <si>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</si>
  <si>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</si>
  <si>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</si>
  <si>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</si>
  <si>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</si>
  <si>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</si>
  <si>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</si>
  <si>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</si>
  <si>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</si>
  <si>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</si>
  <si>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</si>
  <si>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</si>
  <si>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</si>
  <si>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</si>
  <si>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</si>
  <si>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</si>
  <si>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</si>
  <si>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</si>
  <si>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</si>
  <si>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</si>
  <si>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</si>
  <si>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</si>
  <si>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</si>
  <si>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</si>
  <si>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</si>
  <si>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</si>
  <si>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</si>
  <si>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</si>
  <si>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</si>
  <si>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</si>
  <si>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</si>
  <si>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</si>
  <si>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</si>
  <si>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</si>
  <si>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</si>
  <si>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</si>
  <si>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</si>
  <si>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</si>
  <si>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</si>
  <si>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</si>
  <si>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</si>
  <si>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</si>
  <si>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</si>
  <si>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</si>
  <si>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</si>
  <si>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</si>
  <si>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</si>
  <si>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</si>
  <si>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</si>
  <si>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</si>
  <si>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</si>
  <si>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</si>
  <si>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</si>
  <si>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</si>
  <si>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</si>
  <si>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</si>
  <si>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</si>
  <si>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</si>
  <si>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</si>
  <si>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</si>
  <si>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</si>
  <si>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</si>
  <si>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</si>
  <si>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</si>
  <si>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</si>
  <si>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</si>
  <si>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</si>
  <si>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</si>
  <si>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</si>
  <si>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</si>
  <si>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</si>
  <si>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</si>
  <si>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</si>
  <si>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</si>
  <si>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</si>
  <si>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</si>
  <si>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</si>
  <si>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</si>
  <si>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</si>
  <si>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</si>
  <si>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</si>
  <si>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</si>
  <si>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</si>
  <si>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</si>
  <si>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</si>
  <si>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</si>
  <si>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</si>
  <si>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</si>
  <si>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</si>
  <si>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</si>
  <si>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</si>
  <si>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</si>
  <si>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</si>
  <si>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</si>
  <si>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</si>
  <si>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</si>
  <si>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</si>
  <si>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</si>
  <si>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</si>
  <si>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</si>
  <si>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</si>
  <si>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</si>
  <si>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</si>
  <si>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</si>
  <si>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</si>
  <si>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</si>
  <si>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</si>
  <si>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</si>
  <si>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</si>
  <si>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</si>
  <si>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</si>
  <si>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</si>
  <si>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</si>
  <si>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</si>
  <si>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</si>
  <si>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</si>
  <si>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</si>
  <si>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</si>
  <si>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</si>
  <si>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</si>
  <si>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</si>
  <si>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</si>
  <si>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</si>
  <si>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</si>
  <si>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</si>
  <si>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</si>
  <si>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</si>
  <si>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</si>
  <si>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</si>
  <si>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</si>
  <si>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</si>
  <si>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</si>
  <si>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</si>
  <si>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</si>
  <si>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</si>
  <si>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</si>
  <si>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</si>
  <si>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</si>
  <si>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</si>
  <si>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</si>
  <si>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</si>
  <si>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</si>
  <si>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</si>
  <si>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</si>
  <si>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</si>
  <si>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</si>
  <si>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</si>
  <si>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</si>
  <si>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</si>
  <si>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</si>
  <si>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</si>
  <si>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</si>
  <si>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</si>
  <si>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</si>
  <si>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</si>
  <si>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</si>
  <si>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</si>
  <si>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</si>
  <si>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</si>
  <si>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</si>
  <si>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</si>
  <si>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</si>
  <si>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</si>
  <si>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</si>
  <si>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</si>
  <si>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</si>
  <si>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</si>
  <si>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</si>
  <si>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</si>
  <si>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</si>
  <si>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</si>
  <si>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</si>
  <si>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</si>
  <si>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</si>
  <si>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</si>
  <si>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</si>
  <si>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</si>
  <si>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</si>
  <si>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</si>
  <si>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</si>
  <si>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</si>
  <si>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</si>
  <si>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</si>
  <si>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</si>
  <si>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</si>
  <si>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</si>
  <si>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</si>
  <si>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</si>
  <si>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</si>
  <si>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</si>
  <si>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</si>
  <si>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</si>
  <si>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</si>
  <si>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</si>
  <si>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</si>
  <si>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</si>
  <si>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</si>
  <si>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</si>
  <si>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</si>
  <si>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</si>
  <si>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</si>
  <si>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</si>
  <si>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</si>
  <si>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</si>
  <si>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</si>
  <si>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</si>
  <si>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</si>
  <si>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</si>
  <si>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</si>
  <si>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</si>
  <si>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</si>
  <si>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</si>
  <si>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</si>
  <si>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</si>
  <si>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</si>
  <si>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</si>
  <si>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</si>
  <si>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</si>
  <si>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</si>
  <si>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</si>
  <si>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</si>
  <si>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</si>
  <si>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</si>
  <si>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</si>
  <si>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</si>
  <si>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</si>
  <si>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</si>
  <si>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</si>
  <si>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</si>
  <si>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</si>
  <si>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</si>
  <si>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</si>
  <si>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</si>
  <si>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</si>
  <si>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</si>
  <si>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</si>
  <si>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</si>
  <si>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</si>
  <si>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</si>
  <si>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</si>
  <si>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</si>
  <si>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</si>
  <si>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</si>
  <si>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</si>
  <si>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</si>
  <si>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</si>
  <si>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</si>
  <si>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</si>
  <si>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</si>
  <si>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</si>
  <si>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</si>
  <si>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</si>
  <si>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</si>
  <si>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</si>
  <si>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</si>
  <si>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</si>
  <si>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</si>
  <si>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</si>
  <si>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</si>
  <si>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</si>
  <si>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</si>
  <si>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</si>
  <si>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</si>
  <si>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</si>
  <si>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</si>
  <si>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</si>
  <si>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</si>
  <si>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</si>
  <si>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</si>
  <si>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</si>
  <si>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</si>
  <si>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</si>
  <si>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</si>
  <si>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</si>
  <si>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</si>
  <si>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</si>
  <si>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</si>
  <si>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</si>
  <si>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</si>
  <si>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</si>
  <si>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</si>
  <si>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</si>
  <si>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</si>
  <si>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</si>
  <si>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</si>
  <si>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</si>
  <si>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</si>
  <si>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</si>
  <si>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</si>
  <si>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</si>
  <si>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</si>
  <si>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</si>
  <si>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</si>
  <si>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</si>
  <si>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</si>
  <si>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</si>
  <si>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</si>
  <si>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</si>
  <si>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</si>
  <si>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</si>
  <si>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</si>
  <si>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</si>
  <si>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</si>
  <si>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</si>
  <si>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</si>
  <si>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</si>
  <si>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</si>
  <si>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</si>
  <si>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</si>
  <si>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</si>
  <si>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</si>
  <si>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</si>
  <si>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</si>
  <si>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</si>
  <si>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</si>
  <si>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</si>
  <si>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</si>
  <si>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</si>
  <si>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</si>
  <si>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</si>
  <si>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</si>
  <si>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</si>
  <si>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</si>
  <si>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</si>
  <si>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</si>
  <si>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</si>
  <si>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</si>
  <si>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</si>
  <si>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</si>
  <si>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</si>
  <si>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</si>
  <si>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</si>
  <si>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</si>
  <si>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</si>
  <si>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</si>
  <si>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</si>
  <si>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</si>
  <si>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</si>
  <si>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</si>
  <si>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</si>
  <si>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</si>
  <si>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</si>
  <si>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</si>
  <si>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</si>
  <si>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</si>
  <si>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</si>
  <si>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</si>
  <si>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</si>
  <si>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</si>
  <si>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</si>
  <si>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</si>
  <si>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</si>
  <si>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</si>
  <si>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</si>
  <si>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</si>
  <si>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</si>
  <si>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</si>
  <si>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</si>
  <si>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</si>
  <si>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</si>
  <si>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</si>
  <si>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</si>
  <si>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</si>
  <si>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</si>
  <si>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</si>
  <si>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</si>
  <si>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</si>
  <si>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</si>
  <si>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</si>
  <si>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</si>
  <si>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</si>
  <si>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</si>
  <si>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</si>
  <si>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</si>
  <si>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</si>
  <si>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</si>
  <si>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</si>
  <si>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</si>
  <si>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</si>
  <si>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</si>
  <si>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</si>
  <si>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</si>
  <si>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</si>
  <si>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</si>
  <si>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</si>
  <si>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</si>
  <si>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</si>
  <si>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</si>
  <si>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</si>
  <si>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</si>
  <si>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</si>
  <si>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</si>
  <si>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</si>
  <si>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</si>
  <si>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</si>
  <si>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</si>
  <si>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</si>
  <si>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</si>
  <si>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</si>
  <si>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</si>
  <si>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</si>
  <si>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</si>
  <si>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</si>
  <si>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</si>
  <si>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</si>
  <si>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</si>
  <si>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</si>
  <si>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</si>
  <si>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</si>
  <si>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</si>
  <si>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</si>
  <si>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</si>
  <si>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</si>
  <si>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</si>
  <si>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</si>
  <si>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</si>
  <si>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</si>
  <si>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</si>
  <si>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</si>
  <si>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</si>
  <si>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</si>
  <si>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</si>
  <si>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</si>
  <si>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</si>
  <si>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</si>
  <si>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</si>
  <si>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</si>
  <si>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</si>
  <si>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</si>
  <si>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</si>
  <si>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</si>
  <si>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</si>
  <si>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</si>
  <si>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</si>
  <si>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</si>
  <si>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</si>
  <si>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</si>
  <si>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</si>
  <si>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</si>
  <si>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</si>
  <si>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</si>
  <si>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</si>
  <si>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</si>
  <si>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</si>
  <si>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</si>
  <si>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</si>
  <si>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</si>
  <si>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</si>
  <si>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</si>
  <si>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</si>
  <si>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</si>
  <si>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</si>
  <si>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</si>
  <si>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</si>
  <si>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</si>
  <si>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</si>
  <si>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</si>
  <si>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</si>
  <si>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</si>
  <si>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</si>
  <si>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</si>
  <si>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</si>
  <si>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</si>
  <si>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</si>
  <si>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</si>
  <si>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</si>
  <si>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</si>
  <si>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</si>
  <si>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</si>
  <si>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</si>
  <si>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</si>
  <si>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</si>
  <si>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</si>
  <si>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</si>
  <si>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</si>
  <si>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</si>
  <si>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</si>
  <si>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</si>
  <si>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</si>
  <si>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</si>
  <si>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</si>
  <si>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</si>
  <si>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</si>
  <si>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</si>
  <si>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</si>
  <si>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</si>
  <si>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</si>
  <si>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</si>
  <si>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</si>
  <si>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</si>
  <si>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</si>
  <si>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</si>
  <si>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</si>
  <si>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</si>
  <si>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</si>
  <si>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</si>
  <si>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</si>
  <si>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</si>
  <si>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</si>
  <si>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</si>
  <si>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</si>
  <si>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</si>
  <si>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</si>
  <si>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</si>
  <si>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</si>
  <si>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</si>
  <si>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</si>
  <si>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</si>
  <si>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</si>
  <si>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</si>
  <si>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</si>
  <si>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</si>
  <si>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</si>
  <si>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</si>
  <si>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</si>
  <si>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</si>
  <si>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</si>
  <si>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</si>
  <si>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</si>
  <si>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</si>
  <si>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</si>
  <si>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</si>
  <si>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</si>
  <si>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</si>
  <si>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</si>
  <si>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</si>
  <si>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</si>
  <si>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</si>
  <si>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</si>
  <si>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</si>
  <si>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</si>
  <si>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</si>
  <si>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</si>
  <si>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</si>
  <si>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</si>
  <si>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</si>
  <si>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</si>
  <si>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</si>
  <si>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</si>
  <si>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</si>
  <si>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</si>
  <si>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</si>
  <si>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</si>
  <si>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</si>
  <si>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</si>
  <si>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</si>
  <si>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</si>
  <si>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</si>
  <si>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</si>
  <si>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</si>
  <si>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</si>
  <si>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</si>
  <si>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</si>
  <si>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</si>
  <si>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</si>
  <si>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</si>
  <si>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</si>
  <si>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</si>
  <si>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</si>
  <si>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</si>
  <si>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</si>
  <si>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</si>
  <si>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</si>
  <si>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</si>
  <si>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</si>
  <si>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</si>
  <si>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</si>
  <si>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</si>
  <si>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</si>
  <si>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</si>
  <si>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</si>
  <si>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</si>
  <si>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</si>
  <si>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</si>
  <si>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</si>
  <si>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</si>
  <si>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</si>
  <si>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</si>
  <si>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</si>
  <si>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</si>
  <si>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</si>
  <si>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</si>
  <si>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</si>
  <si>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</si>
  <si>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</si>
  <si>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</si>
  <si>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</si>
  <si>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</si>
  <si>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</si>
  <si>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</si>
  <si>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</si>
  <si>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</si>
  <si>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</si>
  <si>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</si>
  <si>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</si>
  <si>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</si>
  <si>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</si>
  <si>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</si>
  <si>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</si>
  <si>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</si>
  <si>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</si>
  <si>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</si>
  <si>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</si>
  <si>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</si>
  <si>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</si>
  <si>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</si>
  <si>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</si>
  <si>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</si>
  <si>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</si>
  <si>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</si>
  <si>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</si>
  <si>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</si>
  <si>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</si>
  <si>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</si>
  <si>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</si>
  <si>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</si>
  <si>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</si>
  <si>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</si>
  <si>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</si>
  <si>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</si>
  <si>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</si>
  <si>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</si>
  <si>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</si>
  <si>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</si>
  <si>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</si>
  <si>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</si>
  <si>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</si>
  <si>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</si>
  <si>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</si>
  <si>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</si>
  <si>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</si>
  <si>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</si>
  <si>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</si>
  <si>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</si>
  <si>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</si>
  <si>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</si>
  <si>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</si>
  <si>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</si>
  <si>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</si>
  <si>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</si>
  <si>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</si>
  <si>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</si>
  <si>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</si>
  <si>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</si>
  <si>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</si>
  <si>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</si>
  <si>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</si>
  <si>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</si>
  <si>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</si>
  <si>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</si>
  <si>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</si>
  <si>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</si>
  <si>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</si>
  <si>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</si>
  <si>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</si>
  <si>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</si>
  <si>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</si>
  <si>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</si>
  <si>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</si>
  <si>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</si>
  <si>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</si>
  <si>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</si>
  <si>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</si>
  <si>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</si>
  <si>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</si>
  <si>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</si>
  <si>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</si>
  <si>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</si>
  <si>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</si>
  <si>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</si>
  <si>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</si>
  <si>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</si>
  <si>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</si>
  <si>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</si>
  <si>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</si>
  <si>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</si>
  <si>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</si>
  <si>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</si>
  <si>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</si>
  <si>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</si>
  <si>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</si>
  <si>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</si>
  <si>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</si>
  <si>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</si>
  <si>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</si>
  <si>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</si>
  <si>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</si>
  <si>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</si>
  <si>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</si>
  <si>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</si>
  <si>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</si>
  <si>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</si>
  <si>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</si>
  <si>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</si>
  <si>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</si>
  <si>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</si>
  <si>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</si>
  <si>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</si>
  <si>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</si>
  <si>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</si>
  <si>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</si>
  <si>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</si>
  <si>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</si>
  <si>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</si>
  <si>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</si>
  <si>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</si>
  <si>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</si>
  <si>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</si>
  <si>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</si>
  <si>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</si>
  <si>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</si>
  <si>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</si>
  <si>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</si>
  <si>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</si>
  <si>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</si>
  <si>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</si>
  <si>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</si>
  <si>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</si>
  <si>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</si>
  <si>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</si>
  <si>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</si>
  <si>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</si>
  <si>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</si>
  <si>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</si>
  <si>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</si>
  <si>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</si>
  <si>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</si>
  <si>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</si>
  <si>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</si>
  <si>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</si>
  <si>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</si>
  <si>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</si>
  <si>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</si>
  <si>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</si>
  <si>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</si>
  <si>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</si>
  <si>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</si>
  <si>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</si>
  <si>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</si>
  <si>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</si>
  <si>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</si>
  <si>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</si>
  <si>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</si>
  <si>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</si>
  <si>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</si>
  <si>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</si>
  <si>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</si>
  <si>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</si>
  <si>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</si>
  <si>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</si>
  <si>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</si>
  <si>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</si>
  <si>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</si>
  <si>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</si>
  <si>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</si>
  <si>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</si>
  <si>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</si>
  <si>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</si>
  <si>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</si>
  <si>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</si>
  <si>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</si>
  <si>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</si>
  <si>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</si>
  <si>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</si>
  <si>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</si>
  <si>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</si>
  <si>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</si>
  <si>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</si>
  <si>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</si>
  <si>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</si>
  <si>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</si>
  <si>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</si>
  <si>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</si>
  <si>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</si>
  <si>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</si>
  <si>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</si>
  <si>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</si>
  <si>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</si>
  <si>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</si>
  <si>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</si>
  <si>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</si>
  <si>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</si>
  <si>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</si>
  <si>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</si>
  <si>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</si>
  <si>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</si>
  <si>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</si>
  <si>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</si>
  <si>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</si>
  <si>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</si>
  <si>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</si>
  <si>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</si>
  <si>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</si>
  <si>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</si>
  <si>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</si>
  <si>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</si>
  <si>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</si>
  <si>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</si>
  <si>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</si>
  <si>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</si>
  <si>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</si>
  <si>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</si>
  <si>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</si>
  <si>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</si>
  <si>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</si>
  <si>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</si>
  <si>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</si>
  <si>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</si>
  <si>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</si>
  <si>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</si>
  <si>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</si>
  <si>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</si>
  <si>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</si>
  <si>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</si>
  <si>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</si>
  <si>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</si>
  <si>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</si>
  <si>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</si>
  <si>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</si>
  <si>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</si>
  <si>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</si>
  <si>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</si>
  <si>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</si>
  <si>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</si>
  <si>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</si>
  <si>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</si>
  <si>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</si>
  <si>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</si>
  <si>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</si>
  <si>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</si>
  <si>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</si>
  <si>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</si>
  <si>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</si>
  <si>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</si>
  <si>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</si>
  <si>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</si>
  <si>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</si>
  <si>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</si>
  <si>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</si>
  <si>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</si>
  <si>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</si>
  <si>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</si>
  <si>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</si>
  <si>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</si>
  <si>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</si>
  <si>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</si>
  <si>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</si>
  <si>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</si>
  <si>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</si>
  <si>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</si>
  <si>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</si>
  <si>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</si>
  <si>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</si>
  <si>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</si>
  <si>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</si>
  <si>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</si>
  <si>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</si>
  <si>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</si>
  <si>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</si>
  <si>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</si>
  <si>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</si>
  <si>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</si>
  <si>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</si>
  <si>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</si>
  <si>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</si>
  <si>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</si>
  <si>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</si>
  <si>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</si>
  <si>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</si>
  <si>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</si>
  <si>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</si>
  <si>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</si>
  <si>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</si>
  <si>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</si>
  <si>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</si>
  <si>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</si>
  <si>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</si>
  <si>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</si>
  <si>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</si>
  <si>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</si>
  <si>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</si>
  <si>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</si>
  <si>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</si>
  <si>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</si>
  <si>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</si>
  <si>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</si>
  <si>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</si>
  <si>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</si>
  <si>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</si>
  <si>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</si>
  <si>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</si>
  <si>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</si>
  <si>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</si>
  <si>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</si>
  <si>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</si>
  <si>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</si>
  <si>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</si>
  <si>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</si>
  <si>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</si>
  <si>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</si>
  <si>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</si>
  <si>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</si>
  <si>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</si>
  <si>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</si>
  <si>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</si>
  <si>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</si>
  <si>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</si>
  <si>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</si>
  <si>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</si>
  <si>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</si>
  <si>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</si>
  <si>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</si>
  <si>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</si>
  <si>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</si>
  <si>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</si>
  <si>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</si>
  <si>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</si>
  <si>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</si>
  <si>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</si>
  <si>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</si>
  <si>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</si>
  <si>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</si>
  <si>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</si>
  <si>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</si>
  <si>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</si>
  <si>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</si>
  <si>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</si>
  <si>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</si>
  <si>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</si>
  <si>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</si>
  <si>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</si>
  <si>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</si>
  <si>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</si>
  <si>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</si>
  <si>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</si>
  <si>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</si>
  <si>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</si>
  <si>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</si>
  <si>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</si>
  <si>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</si>
  <si>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</si>
  <si>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</si>
  <si>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</si>
  <si>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</si>
  <si>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</si>
  <si>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</si>
  <si>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</si>
  <si>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</si>
  <si>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</si>
  <si>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</si>
  <si>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</si>
  <si>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</si>
  <si>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</si>
  <si>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</si>
  <si>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</si>
  <si>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</si>
  <si>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</si>
  <si>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</si>
  <si>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</si>
  <si>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</si>
  <si>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</si>
  <si>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</si>
  <si>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</si>
  <si>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</si>
  <si>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</si>
  <si>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</si>
  <si>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</si>
  <si>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</si>
  <si>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</si>
  <si>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</si>
  <si>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</si>
  <si>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</si>
  <si>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</si>
  <si>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</si>
  <si>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</si>
  <si>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</si>
  <si>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</si>
  <si>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</si>
  <si>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</si>
  <si>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</si>
  <si>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</si>
  <si>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</si>
  <si>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</si>
  <si>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</si>
  <si>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</si>
  <si>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</si>
  <si>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</si>
  <si>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</si>
  <si>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</si>
  <si>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</si>
  <si>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</si>
  <si>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</si>
  <si>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</si>
  <si>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</si>
  <si>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</si>
  <si>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</si>
  <si>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</si>
  <si>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</si>
  <si>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</si>
  <si>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</si>
  <si>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</si>
  <si>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</si>
  <si>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</si>
  <si>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</si>
  <si>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</si>
  <si>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</si>
  <si>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</si>
  <si>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</si>
  <si>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</si>
  <si>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</si>
  <si>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</si>
  <si>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</si>
  <si>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</si>
  <si>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</si>
  <si>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</si>
  <si>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</si>
  <si>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</si>
  <si>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</si>
  <si>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</si>
  <si>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</si>
  <si>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</si>
  <si>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</si>
  <si>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</si>
  <si>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</si>
  <si>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</si>
  <si>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</si>
  <si>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</si>
  <si>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</si>
  <si>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</si>
  <si>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</si>
  <si>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</si>
  <si>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</si>
  <si>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</si>
  <si>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</si>
  <si>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</si>
  <si>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</si>
  <si>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</si>
  <si>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</si>
  <si>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</si>
  <si>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</si>
  <si>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</si>
  <si>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</si>
  <si>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</si>
  <si>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</si>
  <si>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</si>
  <si>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</si>
  <si>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</si>
  <si>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</si>
  <si>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</si>
  <si>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</si>
  <si>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</si>
  <si>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</si>
  <si>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</si>
  <si>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</si>
  <si>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</si>
  <si>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</si>
  <si>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</si>
  <si>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</si>
  <si>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</si>
  <si>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</si>
  <si>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</si>
  <si>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</si>
  <si>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</si>
  <si>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</si>
  <si>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</si>
  <si>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</si>
  <si>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</si>
  <si>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</si>
  <si>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</si>
  <si>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</si>
  <si>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</si>
  <si>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</si>
  <si>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</si>
  <si>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</si>
  <si>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</si>
  <si>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</si>
  <si>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</si>
  <si>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</si>
  <si>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</si>
  <si>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</si>
  <si>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</si>
  <si>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</si>
  <si>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</si>
  <si>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</si>
  <si>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</si>
  <si>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</si>
  <si>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</si>
  <si>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</si>
  <si>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</si>
  <si>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</si>
  <si>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</si>
  <si>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</si>
  <si>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</si>
  <si>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</si>
  <si>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</si>
  <si>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</si>
  <si>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</si>
  <si>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</si>
  <si>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</si>
  <si>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</si>
  <si>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</si>
  <si>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</si>
  <si>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</si>
  <si>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</si>
  <si>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</si>
  <si>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</si>
  <si>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</si>
  <si>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</si>
  <si>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</si>
  <si>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</si>
  <si>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</si>
  <si>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</si>
  <si>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</si>
  <si>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</si>
  <si>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</si>
  <si>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</si>
  <si>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</si>
  <si>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</si>
  <si>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</si>
  <si>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</si>
  <si>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</si>
  <si>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</si>
  <si>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</si>
  <si>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</si>
  <si>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</si>
  <si>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</si>
  <si>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</si>
  <si>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</si>
  <si>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</si>
  <si>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</si>
  <si>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</si>
  <si>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</si>
  <si>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</si>
  <si>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</si>
  <si>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</si>
  <si>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</si>
  <si>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</si>
  <si>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</si>
  <si>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</si>
  <si>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</si>
  <si>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</si>
  <si>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</si>
  <si>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</si>
  <si>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</si>
  <si>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</si>
  <si>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</si>
  <si>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</si>
  <si>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</si>
  <si>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</si>
  <si>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</si>
  <si>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</si>
  <si>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</si>
  <si>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</si>
  <si>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</si>
  <si>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</si>
  <si>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</si>
  <si>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</si>
  <si>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</si>
  <si>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</si>
  <si>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</si>
  <si>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</si>
  <si>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</si>
  <si>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</si>
  <si>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</si>
  <si>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</si>
  <si>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</si>
  <si>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</si>
  <si>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</si>
  <si>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</si>
  <si>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</si>
  <si>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</si>
  <si>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</si>
  <si>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</si>
  <si>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</si>
  <si>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</si>
  <si>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</si>
  <si>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</si>
  <si>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</si>
  <si>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</si>
  <si>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</si>
  <si>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</si>
  <si>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</si>
  <si>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</si>
  <si>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</si>
  <si>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</si>
  <si>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</si>
  <si>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</si>
  <si>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</si>
  <si>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</si>
  <si>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</si>
  <si>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</si>
  <si>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</si>
  <si>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</si>
  <si>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</si>
  <si>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</si>
  <si>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</si>
  <si>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</si>
  <si>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</si>
  <si>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</si>
  <si>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</si>
  <si>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</si>
  <si>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</si>
  <si>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</si>
  <si>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</si>
  <si>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</si>
  <si>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</si>
  <si>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</si>
  <si>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</si>
  <si>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</si>
  <si>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</si>
  <si>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</si>
  <si>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</si>
  <si>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</si>
  <si>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</si>
  <si>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</si>
  <si>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</si>
  <si>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</si>
  <si>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</si>
  <si>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</si>
  <si>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</si>
  <si>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</si>
  <si>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</si>
  <si>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</si>
  <si>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</si>
  <si>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</si>
  <si>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</si>
  <si>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</si>
  <si>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</si>
  <si>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</si>
  <si>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</si>
  <si>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</si>
  <si>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</si>
  <si>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</si>
  <si>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</si>
  <si>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</si>
  <si>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</si>
  <si>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</si>
  <si>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</si>
  <si>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</si>
  <si>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</si>
  <si>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</si>
  <si>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</si>
  <si>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</si>
  <si>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</si>
  <si>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</si>
  <si>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</si>
  <si>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</si>
  <si>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</si>
  <si>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</si>
  <si>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</si>
  <si>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</si>
  <si>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</si>
  <si>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</si>
  <si>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</si>
  <si>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</si>
  <si>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</si>
  <si>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</si>
  <si>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</si>
  <si>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</si>
  <si>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</si>
  <si>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</si>
  <si>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</si>
  <si>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</si>
  <si>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</si>
  <si>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</si>
  <si>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</si>
  <si>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</si>
  <si>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</si>
  <si>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</si>
  <si>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</si>
  <si>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</si>
  <si>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</si>
  <si>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</si>
  <si>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</si>
  <si>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</si>
  <si>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</si>
  <si>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</si>
  <si>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</si>
  <si>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</si>
  <si>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</si>
  <si>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</si>
  <si>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</si>
  <si>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</si>
  <si>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</si>
  <si>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</si>
  <si>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</si>
  <si>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</si>
  <si>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</si>
  <si>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</si>
  <si>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</si>
  <si>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</si>
  <si>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</si>
  <si>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</si>
  <si>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</si>
  <si>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</si>
  <si>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</si>
  <si>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</si>
  <si>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</si>
  <si>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</si>
  <si>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</si>
  <si>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</si>
  <si>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</si>
  <si>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</si>
  <si>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</si>
  <si>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</si>
  <si>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</si>
  <si>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</si>
  <si>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</si>
  <si>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</si>
  <si>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</si>
  <si>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</si>
  <si>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</si>
  <si>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</si>
  <si>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</si>
  <si>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</si>
  <si>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</si>
  <si>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</si>
  <si>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</si>
  <si>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</si>
  <si>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</si>
  <si>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</si>
  <si>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</si>
  <si>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</si>
  <si>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</si>
  <si>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</si>
  <si>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</si>
  <si>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</si>
  <si>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</si>
  <si>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</si>
  <si>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</si>
  <si>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</si>
  <si>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</si>
  <si>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</si>
  <si>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</si>
  <si>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</si>
  <si>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</si>
  <si>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</si>
  <si>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</si>
  <si>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</si>
  <si>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</si>
  <si>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</si>
  <si>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</si>
  <si>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</si>
  <si>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</si>
  <si>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</si>
  <si>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</si>
  <si>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</si>
  <si>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</si>
  <si>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</si>
  <si>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</si>
  <si>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</si>
  <si>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</si>
  <si>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</si>
  <si>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</si>
  <si>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</si>
  <si>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</si>
  <si>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</si>
  <si>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</si>
  <si>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</si>
  <si>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</si>
  <si>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</si>
  <si>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</si>
  <si>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</si>
  <si>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</si>
  <si>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</si>
  <si>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</si>
  <si>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</si>
  <si>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</si>
  <si>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</si>
  <si>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</si>
  <si>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</si>
  <si>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</si>
  <si>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</si>
  <si>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</si>
  <si>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</si>
  <si>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</si>
  <si>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</si>
  <si>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</si>
  <si>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</si>
  <si>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</si>
  <si>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</si>
  <si>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</si>
  <si>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</si>
  <si>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</si>
  <si>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</si>
  <si>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</si>
  <si>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</si>
  <si>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</si>
  <si>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</si>
  <si>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</si>
  <si>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</si>
  <si>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</si>
  <si>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</si>
  <si>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</si>
  <si>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</si>
  <si>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</si>
  <si>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</si>
  <si>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</si>
  <si>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</si>
  <si>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</si>
  <si>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</si>
  <si>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</si>
  <si>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</si>
  <si>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</si>
  <si>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</si>
  <si>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</si>
  <si>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</si>
  <si>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</si>
  <si>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</si>
  <si>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</si>
  <si>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</si>
  <si>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</si>
  <si>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</si>
  <si>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</si>
  <si>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</si>
  <si>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</si>
  <si>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</si>
  <si>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</si>
  <si>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</si>
  <si>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</si>
  <si>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</si>
  <si>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</si>
  <si>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</si>
  <si>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</si>
  <si>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</si>
  <si>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</si>
  <si>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</si>
  <si>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</si>
  <si>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</si>
  <si>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</si>
  <si>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</si>
  <si>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</si>
  <si>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</si>
  <si>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</si>
  <si>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</si>
  <si>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</si>
  <si>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</si>
  <si>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</si>
  <si>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</si>
  <si>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</si>
  <si>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</si>
  <si>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</si>
  <si>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</si>
  <si>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</si>
  <si>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</si>
  <si>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</si>
  <si>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</si>
  <si>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</si>
  <si>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</si>
  <si>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</si>
  <si>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</si>
  <si>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</si>
  <si>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</si>
  <si>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</si>
  <si>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</si>
  <si>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</si>
  <si>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</si>
  <si>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</si>
  <si>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</si>
  <si>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</si>
  <si>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</si>
  <si>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</si>
  <si>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</si>
  <si>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</si>
  <si>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</si>
  <si>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</si>
  <si>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</si>
  <si>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</si>
  <si>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</si>
  <si>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</si>
  <si>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</si>
  <si>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</si>
  <si>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</si>
  <si>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</si>
  <si>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</si>
  <si>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</si>
  <si>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</si>
  <si>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</si>
  <si>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</si>
  <si>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</si>
  <si>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</si>
  <si>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</si>
  <si>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</si>
  <si>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</si>
  <si>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</si>
  <si>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</si>
  <si>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</si>
  <si>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</si>
  <si>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</si>
  <si>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</si>
  <si>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</si>
  <si>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</si>
  <si>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</si>
  <si>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</si>
  <si>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</si>
  <si>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</si>
  <si>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</si>
  <si>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</si>
  <si>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</si>
  <si>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</si>
  <si>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</si>
  <si>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</si>
  <si>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</si>
  <si>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</si>
  <si>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</si>
  <si>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</si>
  <si>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</si>
  <si>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</si>
  <si>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</si>
  <si>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</si>
  <si>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</si>
  <si>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</si>
  <si>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</si>
  <si>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</si>
  <si>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</si>
  <si>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</si>
  <si>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</si>
  <si>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</si>
  <si>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</si>
  <si>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</si>
  <si>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</si>
  <si>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</si>
  <si>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</si>
  <si>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</si>
  <si>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</si>
  <si>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</si>
  <si>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</si>
  <si>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</si>
  <si>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</si>
  <si>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</si>
  <si>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</si>
  <si>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</si>
  <si>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</si>
  <si>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</si>
  <si>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</si>
  <si>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</si>
  <si>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</si>
  <si>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</si>
  <si>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</si>
  <si>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</si>
  <si>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</si>
  <si>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</si>
  <si>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</si>
  <si>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</si>
  <si>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</si>
  <si>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</si>
  <si>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</si>
  <si>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</si>
  <si>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</si>
  <si>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</si>
  <si>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</si>
  <si>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</si>
  <si>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</si>
  <si>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</si>
  <si>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</si>
  <si>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</si>
  <si>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</si>
  <si>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</si>
  <si>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</si>
  <si>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</si>
  <si>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</si>
  <si>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</si>
  <si>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</si>
  <si>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</si>
  <si>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</si>
  <si>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</si>
  <si>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</si>
  <si>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</si>
  <si>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</si>
  <si>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</si>
  <si>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</si>
  <si>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</si>
  <si>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</si>
  <si>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</si>
  <si>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</si>
  <si>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</si>
  <si>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</si>
  <si>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</si>
  <si>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</si>
  <si>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</si>
  <si>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</si>
  <si>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</si>
  <si>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</si>
  <si>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</si>
  <si>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</si>
  <si>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</si>
  <si>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</si>
  <si>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</si>
  <si>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</si>
  <si>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</si>
  <si>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</si>
  <si>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</si>
  <si>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</si>
  <si>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</si>
  <si>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</si>
  <si>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</si>
  <si>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</si>
  <si>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</si>
  <si>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</si>
  <si>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</si>
  <si>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</si>
  <si>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</si>
  <si>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</si>
  <si>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</si>
  <si>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</si>
  <si>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</si>
  <si>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</si>
  <si>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</si>
  <si>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</si>
  <si>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</si>
  <si>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</si>
  <si>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</si>
  <si>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</si>
  <si>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</si>
  <si>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</si>
  <si>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</si>
  <si>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</si>
  <si>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</si>
  <si>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</si>
  <si>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</si>
  <si>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</si>
  <si>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</si>
  <si>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</si>
  <si>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</si>
  <si>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</si>
  <si>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</si>
  <si>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</si>
  <si>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</si>
  <si>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</si>
  <si>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</si>
  <si>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</si>
  <si>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</si>
  <si>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</si>
  <si>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</si>
  <si>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</si>
  <si>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</si>
  <si>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</si>
  <si>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</si>
  <si>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</si>
  <si>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</si>
  <si>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</si>
  <si>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</si>
  <si>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</si>
  <si>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</si>
  <si>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</si>
  <si>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</si>
  <si>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</si>
  <si>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</si>
  <si>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</si>
  <si>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</si>
  <si>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</si>
  <si>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</si>
  <si>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</si>
  <si>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</si>
  <si>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</si>
  <si>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</si>
  <si>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</si>
  <si>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</si>
  <si>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</si>
  <si>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</si>
  <si>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</si>
  <si>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</si>
  <si>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</si>
  <si>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</si>
  <si>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</si>
  <si>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</si>
  <si>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</si>
  <si>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</si>
  <si>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</si>
  <si>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</si>
  <si>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</si>
  <si>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</si>
  <si>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</si>
  <si>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</si>
  <si>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</si>
  <si>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</si>
  <si>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</si>
  <si>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</si>
  <si>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</si>
  <si>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</si>
  <si>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</si>
  <si>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</si>
  <si>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</si>
  <si>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</si>
  <si>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</si>
  <si>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</si>
  <si>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</si>
  <si>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</si>
  <si>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</si>
  <si>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</si>
  <si>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</si>
  <si>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</si>
  <si>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</si>
  <si>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</si>
  <si>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</si>
  <si>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</si>
  <si>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</si>
  <si>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</si>
  <si>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</si>
  <si>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</si>
  <si>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</si>
  <si>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</si>
  <si>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</si>
  <si>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</si>
  <si>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</si>
  <si>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</si>
  <si>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</si>
  <si>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</si>
  <si>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</si>
  <si>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</si>
  <si>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</si>
  <si>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</si>
  <si>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</si>
  <si>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</si>
  <si>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</si>
  <si>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</si>
  <si>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</si>
  <si>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</si>
  <si>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</si>
  <si>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</si>
  <si>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</si>
  <si>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</si>
  <si>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</si>
  <si>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</si>
  <si>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</si>
  <si>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</si>
  <si>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</si>
  <si>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</si>
  <si>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</si>
  <si>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</si>
  <si>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</si>
  <si>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</si>
  <si>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</si>
  <si>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</si>
  <si>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</si>
  <si>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</si>
  <si>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</si>
  <si>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</si>
  <si>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</si>
  <si>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</si>
  <si>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</si>
  <si>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</si>
  <si>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</si>
  <si>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</si>
  <si>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</si>
  <si>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</si>
  <si>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</si>
  <si>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</si>
  <si>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</si>
  <si>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</si>
  <si>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</si>
  <si>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</si>
  <si>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</si>
  <si>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</si>
  <si>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</si>
  <si>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</si>
  <si>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</si>
  <si>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</si>
  <si>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</si>
  <si>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</si>
  <si>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</si>
  <si>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</si>
  <si>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</si>
  <si>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</si>
  <si>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</si>
  <si>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</si>
  <si>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</si>
  <si>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</si>
  <si>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</si>
  <si>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</si>
  <si>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</si>
  <si>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</si>
  <si>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</si>
  <si>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</si>
  <si>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</si>
  <si>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</si>
  <si>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</si>
  <si>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</si>
  <si>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</si>
  <si>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</si>
  <si>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</si>
  <si>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</si>
  <si>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</si>
  <si>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</si>
  <si>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</si>
  <si>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</si>
  <si>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</si>
  <si>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</si>
  <si>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</si>
  <si>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</si>
  <si>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</si>
  <si>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</si>
  <si>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</si>
  <si>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</si>
  <si>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</si>
  <si>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</si>
  <si>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</si>
  <si>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</si>
  <si>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</si>
  <si>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</si>
  <si>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</si>
  <si>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</si>
  <si>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</si>
  <si>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</si>
  <si>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</si>
  <si>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</si>
  <si>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</si>
  <si>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</si>
  <si>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</si>
  <si>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</si>
  <si>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</si>
  <si>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</si>
  <si>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</si>
  <si>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</si>
  <si>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</si>
  <si>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</si>
  <si>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</si>
  <si>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</si>
  <si>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</si>
  <si>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</si>
  <si>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</si>
  <si>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</si>
  <si>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</si>
  <si>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</si>
  <si>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</si>
  <si>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</si>
  <si>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</si>
  <si>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</si>
  <si>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</si>
  <si>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</si>
  <si>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</si>
  <si>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</si>
  <si>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</si>
  <si>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</si>
  <si>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</si>
  <si>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</si>
  <si>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</si>
  <si>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</si>
  <si>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</si>
  <si>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</si>
  <si>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</si>
  <si>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</si>
  <si>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</si>
  <si>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</si>
  <si>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</si>
  <si>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</si>
  <si>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</si>
  <si>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</si>
  <si>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</si>
  <si>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</si>
  <si>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</si>
  <si>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</si>
  <si>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</si>
  <si>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</si>
  <si>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</si>
  <si>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</si>
  <si>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</si>
  <si>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</si>
  <si>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</si>
  <si>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</si>
  <si>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</si>
  <si>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</si>
  <si>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</si>
  <si>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</si>
  <si>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</si>
  <si>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</si>
  <si>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</si>
  <si>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</si>
  <si>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</si>
  <si>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</si>
  <si>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</si>
  <si>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</si>
  <si>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</si>
  <si>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</si>
  <si>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</si>
  <si>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</si>
  <si>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</si>
  <si>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</si>
  <si>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</si>
  <si>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</si>
  <si>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</si>
  <si>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</si>
  <si>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</si>
  <si>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</si>
  <si>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</si>
  <si>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</si>
  <si>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</si>
  <si>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</si>
  <si>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</si>
  <si>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</si>
  <si>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</si>
  <si>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</si>
  <si>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</si>
  <si>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</si>
  <si>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</si>
  <si>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</si>
  <si>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</si>
  <si>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</si>
  <si>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</si>
  <si>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</si>
  <si>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</si>
  <si>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</si>
  <si>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</si>
  <si>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</si>
  <si>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</si>
  <si>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</si>
  <si>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</si>
  <si>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</si>
  <si>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</si>
  <si>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</si>
  <si>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</si>
  <si>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</si>
  <si>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</si>
  <si>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</si>
  <si>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</si>
  <si>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</si>
  <si>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</si>
  <si>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</si>
  <si>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</si>
  <si>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</si>
  <si>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</si>
  <si>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</si>
  <si>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</si>
  <si>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</si>
  <si>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</si>
  <si>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</si>
  <si>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</si>
  <si>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</si>
  <si>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</si>
  <si>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</si>
  <si>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</si>
  <si>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</si>
  <si>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</si>
  <si>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</si>
  <si>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</si>
  <si>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</si>
  <si>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</si>
  <si>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</si>
  <si>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</si>
  <si>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</si>
  <si>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</si>
  <si>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</si>
  <si>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</si>
  <si>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</si>
  <si>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</si>
  <si>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</si>
  <si>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</si>
  <si>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</si>
  <si>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</si>
  <si>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</si>
  <si>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</si>
  <si>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</si>
  <si>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</si>
  <si>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</si>
  <si>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</si>
  <si>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</si>
  <si>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</si>
  <si>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</si>
  <si>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</si>
  <si>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</si>
  <si>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</si>
  <si>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</si>
  <si>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</si>
  <si>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</si>
  <si>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</si>
  <si>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</si>
  <si>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</si>
  <si>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</si>
  <si>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</si>
  <si>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</si>
  <si>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</si>
  <si>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</si>
  <si>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</si>
  <si>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</si>
  <si>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</si>
  <si>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</si>
  <si>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</si>
  <si>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</si>
  <si>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</si>
  <si>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</si>
  <si>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</si>
  <si>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</si>
  <si>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</si>
  <si>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</si>
  <si>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</si>
  <si>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</si>
  <si>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</si>
  <si>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</si>
  <si>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</si>
  <si>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</si>
  <si>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</si>
  <si>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</si>
  <si>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</si>
  <si>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</si>
  <si>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</si>
  <si>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</si>
  <si>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</si>
  <si>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</si>
  <si>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</si>
  <si>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</si>
  <si>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</si>
  <si>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</si>
  <si>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</si>
  <si>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</si>
  <si>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</si>
  <si>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</si>
  <si>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</si>
  <si>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</si>
  <si>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</si>
  <si>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</si>
  <si>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</si>
  <si>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</si>
  <si>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</si>
  <si>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</si>
  <si>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</si>
  <si>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</si>
  <si>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</si>
  <si>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</si>
  <si>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</si>
  <si>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</si>
  <si>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</si>
  <si>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</si>
  <si>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</si>
  <si>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</si>
  <si>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</si>
  <si>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</si>
  <si>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</si>
  <si>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</si>
  <si>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</si>
  <si>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</si>
  <si>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</si>
  <si>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</si>
  <si>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</si>
  <si>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</si>
  <si>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</si>
  <si>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</si>
  <si>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</si>
  <si>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</si>
  <si>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</si>
  <si>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</si>
  <si>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</si>
  <si>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</si>
  <si>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</si>
  <si>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</si>
  <si>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</si>
  <si>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</si>
  <si>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</si>
  <si>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</si>
  <si>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</si>
  <si>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</si>
  <si>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</si>
  <si>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</si>
  <si>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</si>
  <si>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</si>
  <si>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</si>
  <si>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</si>
  <si>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</si>
  <si>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</si>
  <si>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</si>
  <si>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</si>
  <si>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</si>
  <si>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</si>
  <si>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</si>
  <si>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</si>
  <si>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</si>
  <si>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</si>
  <si>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</si>
  <si>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</si>
  <si>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</si>
  <si>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</si>
  <si>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</si>
  <si>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</si>
  <si>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</si>
  <si>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</si>
  <si>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</si>
  <si>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</si>
  <si>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</si>
  <si>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</si>
  <si>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</si>
  <si>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</si>
  <si>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</si>
  <si>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</si>
  <si>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</si>
  <si>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</si>
  <si>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</si>
  <si>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</si>
  <si>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</si>
  <si>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</si>
  <si>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</si>
  <si>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</si>
  <si>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</si>
  <si>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</si>
  <si>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</si>
  <si>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</si>
  <si>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</si>
  <si>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</si>
  <si>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</si>
  <si>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</si>
  <si>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</si>
  <si>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</si>
  <si>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</si>
  <si>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</si>
  <si>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</si>
  <si>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</si>
  <si>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</si>
  <si>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</si>
  <si>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</si>
  <si>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</si>
  <si>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</si>
  <si>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</si>
  <si>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</si>
  <si>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</si>
  <si>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</si>
  <si>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</si>
  <si>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</si>
  <si>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</si>
  <si>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</si>
  <si>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</si>
  <si>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</si>
  <si>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</si>
  <si>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</si>
  <si>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</si>
  <si>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</si>
  <si>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</si>
  <si>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</si>
  <si>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</si>
  <si>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</si>
  <si>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</si>
  <si>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</si>
  <si>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</si>
  <si>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</si>
  <si>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</si>
  <si>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</si>
  <si>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</si>
  <si>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</si>
  <si>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</si>
  <si>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</si>
  <si>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</si>
  <si>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</si>
  <si>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</si>
  <si>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</si>
  <si>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</si>
  <si>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</si>
  <si>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</si>
  <si>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</si>
  <si>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</si>
  <si>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</si>
  <si>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</si>
  <si>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</si>
  <si>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</si>
  <si>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</si>
  <si>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</si>
  <si>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</si>
  <si>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</si>
  <si>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</si>
  <si>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</si>
  <si>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</si>
  <si>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</si>
  <si>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</si>
  <si>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</si>
  <si>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</si>
  <si>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</si>
  <si>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</si>
  <si>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</si>
  <si>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</si>
  <si>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</si>
  <si>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</si>
  <si>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</si>
  <si>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</si>
  <si>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</si>
  <si>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</si>
  <si>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</si>
  <si>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</si>
  <si>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</si>
  <si>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</si>
  <si>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</si>
  <si>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</si>
  <si>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</si>
  <si>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</si>
  <si>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</si>
  <si>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</si>
  <si>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</si>
  <si>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</si>
  <si>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</si>
  <si>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</si>
  <si>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</si>
  <si>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</si>
  <si>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</si>
  <si>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</si>
  <si>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</si>
  <si>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</si>
  <si>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</si>
  <si>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</si>
  <si>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</si>
  <si>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</si>
  <si>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</si>
  <si>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</si>
  <si>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</si>
  <si>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</si>
  <si>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</si>
  <si>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</si>
  <si>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</si>
  <si>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</si>
  <si>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</si>
  <si>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</si>
  <si>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</si>
  <si>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</si>
  <si>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</si>
  <si>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</si>
  <si>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</si>
  <si>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</si>
  <si>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</si>
  <si>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</si>
  <si>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</si>
  <si>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</si>
  <si>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</si>
  <si>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</si>
  <si>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</si>
  <si>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</si>
  <si>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</si>
  <si>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</si>
  <si>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</si>
  <si>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</si>
  <si>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</si>
  <si>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</si>
  <si>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</si>
  <si>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</si>
  <si>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</si>
  <si>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</si>
  <si>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</si>
  <si>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</si>
  <si>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</si>
  <si>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</si>
  <si>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</si>
  <si>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</si>
  <si>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</si>
  <si>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</si>
  <si>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</si>
  <si>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</si>
  <si>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</si>
  <si>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</si>
  <si>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</si>
  <si>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</si>
  <si>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</si>
  <si>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</si>
  <si>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</si>
  <si>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</si>
  <si>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</si>
  <si>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</si>
  <si>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</si>
  <si>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</si>
  <si>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</si>
  <si>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</si>
  <si>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</si>
  <si>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</si>
  <si>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</si>
  <si>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</si>
  <si>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</si>
  <si>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</si>
  <si>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</si>
  <si>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</si>
  <si>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</si>
  <si>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</si>
  <si>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</si>
  <si>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</si>
  <si>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</si>
  <si>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</si>
  <si>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</si>
  <si>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</si>
  <si>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</si>
  <si>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</si>
  <si>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</si>
  <si>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</si>
  <si>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</si>
  <si>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</si>
  <si>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</si>
  <si>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</si>
  <si>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</si>
  <si>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</si>
  <si>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</si>
  <si>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</si>
  <si>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</si>
  <si>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</si>
  <si>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</si>
  <si>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</si>
  <si>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</si>
  <si>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</si>
  <si>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</si>
  <si>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</si>
  <si>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</si>
  <si>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</si>
  <si>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</si>
  <si>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</si>
  <si>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</si>
  <si>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</si>
  <si>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</si>
  <si>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</si>
  <si>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</si>
  <si>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</si>
  <si>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</si>
  <si>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</si>
  <si>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</si>
  <si>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</si>
  <si>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</si>
  <si>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</si>
  <si>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</si>
  <si>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</si>
  <si>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</si>
  <si>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</si>
  <si>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</si>
  <si>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</si>
  <si>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</si>
  <si>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</si>
  <si>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</si>
  <si>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</si>
  <si>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</si>
  <si>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</si>
  <si>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</si>
  <si>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</si>
  <si>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</si>
  <si>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</si>
  <si>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</si>
  <si>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</si>
  <si>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</si>
  <si>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</si>
  <si>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</si>
  <si>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</si>
  <si>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</si>
  <si>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</si>
  <si>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</si>
  <si>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</si>
  <si>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</si>
  <si>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</si>
  <si>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</si>
  <si>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</si>
  <si>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</si>
  <si>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</si>
  <si>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</si>
  <si>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</si>
  <si>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</si>
  <si>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</si>
  <si>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</si>
  <si>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</si>
  <si>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</si>
  <si>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</si>
  <si>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</si>
  <si>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</si>
  <si>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</si>
  <si>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</si>
  <si>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</si>
  <si>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</si>
  <si>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</si>
  <si>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</si>
  <si>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</si>
  <si>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</si>
  <si>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</si>
  <si>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</si>
  <si>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</si>
  <si>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</si>
  <si>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</si>
  <si>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</si>
  <si>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</si>
  <si>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</si>
  <si>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</si>
  <si>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</si>
  <si>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</si>
  <si>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</si>
  <si>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</si>
  <si>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</si>
  <si>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</si>
  <si>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</si>
  <si>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</si>
  <si>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</si>
  <si>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</si>
  <si>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</si>
  <si>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</si>
  <si>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</si>
  <si>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</si>
  <si>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</si>
  <si>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</si>
  <si>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</si>
  <si>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</si>
  <si>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</si>
  <si>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</si>
  <si>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</si>
  <si>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</si>
  <si>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</si>
  <si>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</si>
  <si>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</si>
  <si>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</si>
  <si>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</si>
  <si>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</si>
  <si>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</si>
  <si>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</si>
  <si>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</si>
  <si>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</si>
  <si>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</si>
  <si>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</si>
  <si>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</si>
  <si>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</si>
  <si>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</si>
  <si>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</si>
  <si>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</si>
  <si>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</si>
  <si>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</si>
  <si>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</si>
  <si>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</si>
  <si>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</si>
  <si>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</si>
  <si>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</si>
  <si>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</si>
  <si>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</si>
  <si>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</si>
  <si>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</si>
  <si>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</si>
  <si>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</si>
  <si>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</si>
  <si>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</si>
  <si>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</si>
  <si>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</si>
  <si>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</si>
  <si>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</si>
  <si>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</si>
  <si>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</si>
  <si>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</si>
  <si>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</si>
  <si>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</si>
  <si>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</si>
  <si>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</si>
  <si>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</si>
  <si>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</si>
  <si>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</si>
  <si>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</si>
  <si>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</si>
  <si>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</si>
  <si>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</si>
  <si>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</si>
  <si>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</si>
  <si>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</si>
  <si>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</si>
  <si>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</si>
  <si>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</si>
  <si>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</si>
  <si>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</si>
  <si>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</si>
  <si>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</si>
  <si>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</si>
  <si>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</si>
  <si>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</si>
  <si>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</si>
  <si>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</si>
  <si>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</si>
  <si>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</si>
  <si>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</si>
  <si>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</si>
  <si>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</si>
  <si>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</si>
  <si>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</si>
  <si>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</si>
  <si>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</si>
  <si>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</si>
  <si>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</si>
  <si>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</si>
  <si>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</si>
  <si>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</si>
  <si>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</si>
  <si>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</si>
  <si>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</si>
  <si>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</si>
  <si>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</si>
  <si>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</si>
  <si>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</si>
  <si>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</si>
  <si>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</si>
  <si>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</si>
  <si>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</si>
  <si>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</si>
  <si>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</si>
  <si>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</si>
  <si>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</si>
  <si>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</si>
  <si>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</si>
  <si>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</si>
  <si>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</si>
  <si>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</si>
  <si>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</si>
  <si>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</si>
  <si>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</si>
  <si>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</si>
  <si>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</si>
  <si>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</si>
  <si>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</si>
  <si>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</si>
  <si>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</si>
  <si>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</si>
  <si>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</si>
  <si>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</si>
  <si>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</si>
  <si>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</si>
  <si>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</si>
  <si>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</si>
  <si>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</si>
  <si>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</si>
  <si>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</si>
  <si>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</si>
  <si>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</si>
  <si>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</si>
  <si>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</si>
  <si>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</si>
  <si>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</si>
  <si>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</si>
  <si>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</si>
  <si>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</si>
  <si>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</si>
  <si>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</si>
  <si>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</si>
  <si>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</si>
  <si>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</si>
  <si>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</si>
  <si>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</si>
  <si>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</si>
  <si>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</si>
  <si>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</si>
  <si>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</si>
  <si>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</si>
  <si>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</si>
  <si>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</si>
  <si>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</si>
  <si>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</si>
  <si>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</si>
  <si>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</si>
  <si>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</si>
  <si>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</si>
  <si>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</si>
  <si>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</si>
  <si>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</si>
  <si>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</si>
  <si>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</si>
  <si>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</si>
  <si>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</si>
  <si>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</si>
  <si>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</si>
  <si>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</si>
  <si>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</si>
  <si>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</si>
  <si>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</si>
  <si>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</si>
  <si>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</si>
  <si>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</si>
  <si>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</si>
  <si>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</si>
  <si>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</si>
  <si>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</si>
  <si>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</si>
  <si>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</si>
  <si>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</si>
  <si>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</si>
  <si>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</si>
  <si>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</si>
  <si>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</si>
  <si>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</si>
  <si>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</si>
  <si>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</si>
  <si>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</si>
  <si>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</si>
  <si>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</si>
  <si>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</si>
  <si>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</si>
  <si>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</si>
  <si>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</si>
  <si>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</si>
  <si>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</si>
  <si>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</si>
  <si>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</si>
  <si>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</si>
  <si>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</si>
  <si>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</si>
  <si>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</si>
  <si>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</si>
  <si>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</si>
  <si>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</si>
  <si>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</si>
  <si>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</si>
  <si>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</si>
  <si>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</si>
  <si>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</si>
  <si>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</si>
  <si>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</si>
  <si>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</si>
  <si>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</si>
  <si>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</si>
  <si>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</si>
  <si>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</si>
  <si>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</si>
  <si>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</si>
  <si>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</si>
  <si>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</si>
  <si>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</si>
  <si>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</si>
  <si>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</si>
  <si>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</si>
  <si>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</si>
  <si>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</si>
  <si>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</si>
  <si>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</si>
  <si>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</si>
  <si>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</si>
  <si>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</si>
  <si>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</si>
  <si>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</si>
  <si>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</si>
  <si>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</si>
  <si>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</si>
  <si>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</si>
  <si>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</si>
  <si>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</si>
  <si>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</si>
  <si>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</si>
  <si>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</si>
  <si>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</si>
  <si>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</si>
  <si>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</si>
  <si>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</si>
  <si>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</si>
  <si>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</si>
  <si>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</si>
  <si>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</si>
  <si>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</si>
  <si>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</si>
  <si>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</si>
  <si>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</si>
  <si>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</si>
  <si>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</si>
  <si>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</si>
  <si>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</si>
  <si>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</si>
  <si>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</si>
  <si>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</si>
  <si>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</si>
  <si>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</si>
  <si>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</si>
  <si>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</si>
  <si>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</si>
  <si>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</si>
  <si>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</si>
  <si>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</si>
  <si>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</si>
  <si>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</si>
  <si>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</si>
  <si>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</si>
  <si>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</si>
  <si>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</si>
  <si>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</si>
  <si>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</si>
  <si>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</si>
  <si>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</si>
  <si>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</si>
  <si>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</si>
  <si>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</si>
  <si>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</si>
  <si>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</si>
  <si>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</si>
  <si>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</si>
  <si>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</si>
  <si>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</si>
  <si>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</si>
  <si>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</si>
  <si>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</si>
  <si>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</si>
  <si>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</si>
  <si>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</si>
  <si>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</si>
  <si>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</si>
  <si>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</si>
  <si>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</si>
  <si>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</si>
  <si>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</si>
  <si>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</si>
  <si>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</si>
  <si>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</si>
  <si>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</si>
  <si>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</si>
  <si>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</si>
  <si>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</si>
  <si>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</si>
  <si>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</si>
  <si>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</si>
  <si>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</si>
  <si>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</si>
  <si>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</si>
  <si>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</si>
  <si>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</si>
  <si>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</si>
  <si>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</si>
  <si>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</si>
  <si>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</si>
  <si>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</si>
  <si>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</si>
  <si>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</si>
  <si>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</si>
  <si>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</si>
  <si>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</si>
  <si>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</si>
  <si>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</si>
  <si>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</si>
  <si>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</si>
  <si>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</si>
  <si>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</si>
  <si>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</si>
  <si>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</si>
  <si>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</si>
  <si>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</si>
  <si>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</si>
  <si>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</si>
  <si>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</si>
  <si>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</si>
  <si>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</si>
  <si>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</si>
  <si>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</si>
  <si>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</si>
  <si>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</si>
  <si>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</si>
  <si>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</si>
  <si>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</si>
  <si>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</si>
  <si>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</si>
  <si>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</si>
  <si>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</si>
  <si>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</si>
  <si>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</si>
  <si>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</si>
  <si>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</si>
  <si>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</si>
  <si>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</si>
  <si>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</si>
  <si>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</si>
  <si>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</si>
  <si>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</si>
  <si>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</si>
  <si>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</si>
  <si>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</si>
  <si>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</si>
  <si>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</si>
  <si>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</si>
  <si>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</si>
  <si>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</si>
  <si>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</si>
  <si>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</si>
  <si>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</si>
  <si>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</si>
  <si>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</si>
  <si>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</si>
  <si>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</si>
  <si>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</si>
  <si>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</si>
  <si>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</si>
  <si>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</si>
  <si>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</si>
  <si>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</si>
  <si>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</si>
  <si>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</si>
  <si>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</si>
  <si>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</si>
  <si>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</si>
  <si>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</si>
  <si>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</si>
  <si>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</si>
  <si>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</si>
  <si>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</si>
  <si>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</si>
  <si>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</si>
  <si>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</si>
  <si>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</si>
  <si>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</si>
  <si>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</si>
  <si>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</si>
  <si>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</si>
  <si>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</si>
  <si>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</si>
  <si>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</si>
  <si>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</si>
  <si>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</si>
  <si>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</si>
  <si>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</si>
  <si>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</si>
  <si>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</si>
  <si>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</si>
  <si>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</si>
  <si>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</si>
  <si>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</si>
  <si>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</si>
  <si>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</si>
  <si>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</si>
  <si>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</si>
  <si>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</si>
  <si>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</si>
  <si>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</si>
  <si>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</si>
  <si>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</si>
  <si>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</si>
  <si>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</si>
  <si>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</si>
  <si>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</si>
  <si>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</si>
  <si>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</si>
  <si>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</si>
  <si>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</si>
  <si>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</si>
  <si>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</si>
  <si>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</si>
  <si>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</si>
  <si>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</si>
  <si>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</si>
  <si>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</si>
  <si>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</si>
  <si>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</si>
  <si>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</si>
  <si>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</si>
  <si>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</si>
  <si>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</si>
  <si>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</si>
  <si>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</si>
  <si>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</si>
  <si>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</si>
  <si>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</si>
  <si>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</si>
  <si>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</si>
  <si>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</si>
  <si>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</si>
  <si>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</si>
  <si>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</si>
  <si>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</si>
  <si>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</si>
  <si>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</si>
  <si>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</si>
  <si>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</si>
  <si>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</si>
  <si>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</si>
  <si>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</si>
  <si>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</si>
  <si>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</si>
  <si>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</si>
  <si>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</si>
  <si>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</si>
  <si>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</si>
  <si>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</si>
  <si>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</si>
  <si>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</si>
  <si>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</si>
  <si>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</si>
  <si>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</si>
  <si>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</si>
  <si>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</si>
  <si>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</si>
  <si>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</si>
  <si>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</si>
  <si>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</si>
  <si>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</si>
  <si>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</si>
  <si>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</si>
  <si>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</si>
  <si>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</si>
  <si>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</si>
  <si>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</si>
  <si>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</si>
  <si>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</si>
  <si>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</si>
  <si>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</si>
  <si>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</si>
  <si>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</si>
  <si>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</si>
  <si>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</si>
  <si>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</si>
  <si>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</si>
  <si>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</si>
  <si>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</si>
  <si>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</si>
  <si>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</si>
  <si>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</si>
  <si>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</si>
  <si>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</si>
  <si>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</si>
  <si>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</si>
  <si>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</si>
  <si>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</si>
  <si>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</si>
  <si>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</si>
  <si>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</si>
  <si>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</si>
  <si>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</si>
  <si>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</si>
  <si>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</si>
  <si>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</si>
  <si>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</si>
  <si>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</si>
  <si>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</si>
  <si>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</si>
  <si>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</si>
  <si>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</si>
  <si>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</si>
  <si>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</si>
  <si>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</si>
  <si>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</si>
  <si>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</si>
  <si>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</si>
  <si>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</si>
  <si>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</si>
  <si>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</si>
  <si>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</si>
  <si>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</si>
  <si>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</si>
  <si>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</si>
  <si>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</si>
  <si>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</si>
  <si>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</si>
  <si>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</si>
  <si>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</si>
  <si>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</si>
  <si>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</si>
  <si>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</si>
  <si>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</si>
  <si>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</si>
  <si>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</si>
  <si>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</si>
  <si>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</si>
  <si>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</si>
  <si>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</si>
  <si>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</si>
  <si>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</si>
  <si>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</si>
  <si>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</si>
  <si>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</si>
  <si>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</si>
  <si>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</si>
  <si>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</si>
  <si>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</si>
  <si>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</si>
  <si>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</si>
  <si>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</si>
  <si>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</si>
  <si>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</si>
  <si>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</si>
  <si>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</si>
  <si>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</si>
  <si>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</si>
  <si>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</si>
  <si>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</si>
  <si>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</si>
  <si>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</si>
  <si>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</si>
  <si>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</si>
  <si>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</si>
  <si>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</si>
  <si>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</si>
  <si>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</si>
  <si>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</si>
  <si>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</si>
  <si>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</si>
  <si>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</si>
  <si>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</si>
  <si>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</si>
  <si>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</si>
  <si>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</si>
  <si>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</si>
  <si>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</si>
  <si>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</si>
  <si>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</si>
  <si>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</si>
  <si>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</si>
  <si>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</si>
  <si>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</si>
  <si>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</si>
  <si>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</si>
  <si>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</si>
  <si>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</si>
  <si>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</si>
  <si>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</si>
  <si>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</si>
  <si>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</si>
  <si>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</si>
  <si>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</si>
  <si>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</si>
  <si>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</si>
  <si>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</si>
  <si>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</si>
  <si>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</si>
  <si>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</si>
  <si>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</si>
  <si>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</si>
  <si>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</si>
  <si>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</si>
  <si>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</si>
  <si>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</si>
  <si>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</si>
  <si>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</si>
  <si>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</si>
  <si>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</si>
  <si>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</si>
  <si>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</si>
  <si>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</si>
  <si>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</si>
  <si>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</si>
  <si>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</si>
  <si>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</si>
  <si>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</si>
  <si>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</si>
  <si>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</si>
  <si>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</si>
  <si>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</si>
  <si>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</si>
  <si>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</si>
  <si>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</si>
  <si>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</si>
  <si>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</si>
  <si>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</si>
  <si>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</si>
  <si>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</si>
  <si>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</si>
  <si>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</si>
  <si>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</si>
  <si>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</si>
  <si>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</si>
  <si>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</si>
  <si>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</si>
  <si>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</si>
  <si>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</si>
  <si>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</si>
  <si>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</si>
  <si>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</si>
  <si>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</si>
  <si>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</si>
  <si>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</si>
  <si>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</si>
  <si>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</si>
  <si>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</si>
  <si>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</si>
  <si>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</si>
  <si>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</si>
  <si>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</si>
  <si>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</si>
  <si>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</si>
  <si>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</si>
  <si>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</si>
  <si>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</si>
  <si>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</si>
  <si>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</si>
  <si>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</si>
  <si>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</si>
  <si>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</si>
  <si>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</si>
  <si>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</si>
  <si>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</si>
  <si>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</si>
  <si>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</si>
  <si>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</si>
  <si>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</si>
  <si>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</si>
  <si>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</si>
  <si>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</si>
  <si>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</si>
  <si>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</si>
  <si>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</si>
  <si>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</si>
  <si>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</si>
  <si>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</si>
  <si>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</si>
  <si>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</si>
  <si>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</si>
  <si>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</si>
  <si>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</si>
  <si>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</si>
  <si>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</si>
  <si>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</si>
  <si>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</si>
  <si>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</si>
  <si>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</si>
  <si>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</si>
  <si>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</si>
  <si>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</si>
  <si>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</si>
  <si>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</si>
  <si>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</si>
  <si>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</si>
  <si>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</si>
  <si>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</si>
  <si>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</si>
  <si>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</si>
  <si>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</si>
  <si>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</si>
  <si>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</si>
  <si>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</si>
  <si>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</si>
  <si>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</si>
  <si>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</si>
  <si>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</si>
  <si>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</si>
  <si>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</si>
  <si>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</si>
  <si>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</si>
  <si>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</si>
  <si>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</si>
  <si>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</si>
  <si>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</si>
  <si>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</si>
  <si>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</si>
  <si>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</si>
  <si>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</si>
  <si>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</si>
  <si>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</si>
  <si>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</si>
  <si>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</si>
  <si>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</si>
  <si>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</si>
  <si>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</si>
  <si>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</si>
  <si>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</si>
  <si>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</si>
  <si>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</si>
  <si>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</si>
  <si>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</si>
  <si>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</si>
  <si>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</si>
  <si>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</si>
  <si>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</si>
  <si>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</si>
  <si>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</si>
  <si>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</si>
  <si>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</si>
  <si>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</si>
  <si>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</si>
  <si>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</si>
  <si>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</si>
  <si>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</si>
  <si>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</si>
  <si>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</si>
  <si>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</si>
  <si>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</si>
  <si>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</si>
  <si>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</si>
  <si>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</si>
  <si>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</si>
  <si>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</si>
  <si>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</si>
  <si>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</si>
  <si>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</si>
  <si>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</si>
  <si>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</si>
  <si>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</si>
  <si>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</si>
  <si>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</si>
  <si>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</si>
  <si>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</si>
  <si>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</si>
  <si>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</si>
  <si>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</si>
  <si>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</si>
  <si>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</si>
  <si>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</si>
  <si>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</si>
  <si>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</si>
  <si>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</si>
  <si>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</si>
  <si>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</si>
  <si>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</si>
  <si>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</si>
  <si>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</si>
  <si>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</si>
  <si>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</si>
  <si>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</si>
  <si>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</si>
  <si>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</si>
  <si>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</si>
  <si>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</si>
  <si>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</si>
  <si>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</si>
  <si>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</si>
  <si>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</si>
  <si>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</si>
  <si>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</si>
  <si>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</si>
  <si>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</si>
  <si>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</si>
  <si>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</si>
  <si>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</si>
  <si>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</si>
  <si>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</si>
  <si>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</si>
  <si>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</si>
  <si>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</si>
  <si>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</si>
  <si>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</si>
  <si>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</si>
  <si>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</si>
  <si>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</si>
  <si>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</si>
  <si>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</si>
  <si>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</si>
  <si>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</si>
  <si>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</si>
  <si>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</si>
  <si>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</si>
  <si>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</si>
  <si>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</si>
  <si>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</si>
  <si>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</si>
  <si>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</si>
  <si>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</si>
  <si>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</si>
  <si>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</si>
  <si>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</si>
  <si>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</si>
  <si>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</si>
  <si>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</si>
  <si>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</si>
  <si>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</si>
  <si>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</si>
  <si>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</si>
  <si>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</si>
  <si>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</si>
  <si>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</si>
  <si>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</si>
  <si>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</si>
  <si>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</si>
  <si>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</si>
  <si>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</si>
  <si>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</si>
  <si>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</si>
  <si>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</si>
  <si>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</si>
  <si>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</si>
  <si>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</si>
  <si>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</si>
  <si>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</si>
  <si>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</si>
  <si>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</si>
  <si>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</si>
  <si>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</si>
  <si>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</si>
  <si>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</si>
  <si>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</si>
  <si>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</si>
  <si>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</si>
  <si>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</si>
  <si>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</si>
  <si>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</si>
  <si>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</si>
  <si>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</si>
  <si>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</si>
  <si>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</si>
  <si>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</si>
  <si>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</si>
  <si>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</si>
  <si>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</si>
  <si>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</si>
  <si>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</si>
  <si>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</si>
  <si>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</si>
  <si>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</si>
  <si>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</si>
  <si>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</si>
  <si>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</si>
  <si>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</si>
  <si>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</si>
  <si>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</si>
  <si>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</si>
  <si>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</si>
  <si>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</si>
  <si>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</si>
  <si>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</si>
  <si>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</si>
  <si>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</si>
  <si>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</si>
  <si>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</si>
  <si>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</si>
  <si>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</si>
  <si>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</si>
  <si>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</si>
  <si>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</si>
  <si>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</si>
  <si>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</si>
  <si>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</si>
  <si>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</si>
  <si>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</si>
  <si>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</si>
  <si>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</si>
  <si>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</si>
  <si>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</si>
  <si>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</si>
  <si>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</si>
  <si>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</si>
  <si>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</si>
  <si>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</si>
  <si>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</si>
  <si>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</si>
  <si>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</si>
  <si>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</si>
  <si>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</si>
  <si>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</si>
  <si>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</si>
  <si>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</si>
  <si>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</si>
  <si>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</si>
  <si>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</si>
  <si>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</si>
  <si>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</si>
  <si>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</si>
  <si>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</si>
  <si>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</si>
  <si>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</si>
  <si>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</si>
  <si>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</si>
  <si>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</si>
  <si>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</si>
  <si>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</si>
  <si>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</si>
  <si>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</si>
  <si>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</si>
  <si>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</si>
  <si>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</si>
  <si>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</si>
  <si>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</si>
  <si>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</si>
  <si>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</si>
  <si>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</si>
  <si>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</si>
  <si>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</si>
  <si>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</si>
  <si>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</si>
  <si>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</si>
  <si>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</si>
  <si>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</si>
  <si>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</si>
  <si>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</si>
  <si>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</si>
  <si>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</si>
  <si>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</si>
  <si>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</si>
  <si>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</si>
  <si>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</si>
  <si>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</si>
  <si>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</si>
  <si>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</si>
  <si>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</si>
  <si>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</si>
  <si>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</si>
  <si>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</si>
  <si>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</si>
  <si>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</si>
  <si>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</si>
  <si>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</si>
  <si>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</si>
  <si>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</si>
  <si>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</si>
  <si>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</si>
  <si>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</si>
  <si>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</si>
  <si>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</si>
  <si>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</si>
  <si>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</si>
  <si>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</si>
  <si>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</si>
  <si>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</si>
  <si>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</si>
  <si>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</si>
  <si>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</si>
  <si>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</si>
  <si>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</si>
  <si>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</si>
  <si>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</si>
  <si>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</si>
  <si>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</si>
  <si>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</si>
  <si>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</si>
  <si>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</si>
  <si>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</si>
  <si>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</si>
  <si>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</si>
  <si>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</si>
  <si>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</si>
  <si>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</si>
  <si>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</si>
  <si>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</si>
  <si>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</si>
  <si>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</si>
  <si>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</si>
  <si>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</si>
  <si>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</si>
  <si>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</si>
  <si>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</si>
  <si>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</si>
  <si>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</si>
  <si>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</si>
  <si>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</si>
  <si>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</si>
  <si>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</si>
  <si>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</si>
  <si>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</si>
  <si>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</si>
  <si>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</si>
  <si>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</si>
  <si>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</si>
  <si>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</si>
  <si>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</si>
  <si>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</si>
  <si>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</si>
  <si>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</si>
  <si>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</si>
  <si>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</si>
  <si>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</si>
  <si>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</si>
  <si>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</si>
  <si>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</si>
  <si>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</si>
  <si>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</si>
  <si>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</si>
  <si>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</si>
  <si>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</si>
  <si>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</si>
  <si>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</si>
  <si>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</si>
  <si>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</si>
  <si>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</si>
  <si>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</si>
  <si>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</si>
  <si>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</si>
  <si>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</si>
  <si>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</si>
  <si>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</si>
  <si>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</si>
  <si>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</si>
  <si>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</si>
  <si>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</si>
  <si>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</si>
  <si>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</si>
  <si>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</si>
  <si>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</si>
  <si>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</si>
  <si>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</si>
  <si>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</si>
  <si>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</si>
  <si>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</si>
  <si>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</si>
  <si>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</si>
  <si>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</si>
  <si>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</si>
  <si>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</si>
  <si>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</si>
  <si>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</si>
  <si>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</si>
  <si>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</si>
  <si>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</si>
  <si>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</si>
  <si>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</si>
  <si>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</si>
  <si>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</si>
  <si>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</si>
  <si>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</si>
  <si>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</si>
  <si>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</si>
  <si>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</si>
  <si>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</si>
  <si>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</si>
  <si>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</si>
  <si>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</si>
  <si>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</si>
  <si>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</si>
  <si>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</si>
  <si>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</si>
  <si>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</si>
  <si>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</si>
  <si>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</si>
  <si>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</si>
  <si>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</si>
  <si>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</si>
  <si>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</si>
  <si>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</si>
  <si>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</si>
  <si>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</si>
  <si>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</si>
  <si>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</si>
  <si>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</si>
  <si>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</si>
  <si>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</si>
  <si>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</si>
  <si>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</si>
  <si>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</si>
  <si>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</si>
  <si>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</si>
  <si>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</si>
  <si>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</si>
  <si>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</si>
  <si>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</si>
  <si>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</si>
  <si>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</si>
  <si>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</si>
  <si>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</si>
  <si>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</si>
  <si>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</si>
  <si>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</si>
  <si>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</si>
  <si>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</si>
  <si>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</si>
  <si>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</si>
  <si>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</si>
  <si>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</si>
  <si>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</si>
  <si>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</si>
  <si>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</si>
  <si>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</si>
  <si>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</si>
  <si>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</si>
  <si>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</si>
  <si>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</si>
  <si>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</si>
  <si>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</si>
  <si>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</si>
  <si>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</si>
  <si>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</si>
  <si>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</si>
  <si>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</si>
  <si>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</si>
  <si>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</si>
  <si>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</si>
  <si>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</si>
  <si>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</si>
  <si>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</si>
  <si>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</si>
  <si>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</si>
  <si>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</si>
  <si>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</si>
  <si>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</si>
  <si>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</si>
  <si>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</si>
  <si>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</si>
  <si>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</si>
  <si>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</si>
  <si>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</si>
  <si>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</si>
  <si>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</si>
  <si>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</si>
  <si>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</si>
  <si>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</si>
  <si>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</si>
  <si>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</si>
  <si>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</si>
  <si>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</si>
  <si>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</si>
  <si>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</si>
  <si>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</si>
  <si>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</si>
  <si>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</si>
  <si>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</si>
  <si>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</si>
  <si>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</si>
  <si>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</si>
  <si>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</si>
  <si>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</si>
  <si>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</si>
  <si>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</si>
  <si>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</si>
  <si>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</si>
  <si>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</si>
  <si>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</si>
  <si>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</si>
  <si>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</si>
  <si>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</si>
  <si>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</si>
  <si>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</si>
  <si>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</si>
  <si>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</si>
  <si>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</si>
  <si>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</si>
  <si>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</si>
  <si>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</si>
  <si>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</si>
  <si>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</si>
  <si>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</si>
  <si>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</si>
  <si>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</si>
  <si>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</si>
  <si>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</si>
  <si>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</si>
  <si>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</si>
  <si>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</si>
  <si>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</si>
  <si>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</si>
  <si>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</si>
  <si>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</si>
  <si>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</si>
  <si>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</si>
  <si>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</si>
  <si>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</si>
  <si>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</si>
  <si>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</si>
  <si>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</si>
  <si>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</si>
  <si>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</si>
  <si>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</si>
  <si>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</si>
  <si>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</si>
  <si>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</si>
  <si>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</si>
  <si>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</si>
  <si>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</si>
  <si>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</si>
  <si>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</si>
  <si>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</si>
  <si>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</si>
  <si>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</si>
  <si>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</si>
  <si>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</si>
  <si>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</si>
  <si>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</si>
  <si>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</si>
  <si>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</si>
  <si>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</si>
  <si>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</si>
  <si>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</si>
  <si>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</si>
  <si>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</si>
  <si>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</si>
  <si>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</si>
  <si>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</si>
  <si>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</si>
  <si>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</si>
  <si>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</si>
  <si>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</si>
  <si>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</si>
  <si>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</si>
  <si>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</si>
  <si>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</si>
  <si>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</si>
  <si>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</si>
  <si>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</si>
  <si>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</si>
  <si>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</si>
  <si>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</si>
  <si>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</si>
  <si>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</si>
  <si>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</si>
  <si>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</si>
  <si>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</si>
  <si>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</si>
  <si>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</si>
  <si>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</si>
  <si>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</si>
  <si>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</si>
  <si>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</si>
  <si>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</si>
  <si>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</si>
  <si>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</si>
  <si>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</si>
  <si>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</si>
  <si>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</si>
  <si>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</si>
  <si>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</si>
  <si>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</si>
  <si>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</si>
  <si>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</si>
  <si>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</si>
  <si>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</si>
  <si>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</si>
  <si>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</si>
  <si>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</si>
  <si>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</si>
  <si>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</si>
  <si>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</si>
  <si>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</si>
  <si>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</si>
  <si>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</si>
  <si>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</si>
  <si>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</si>
  <si>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</si>
  <si>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</si>
  <si>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</si>
  <si>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</si>
  <si>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</si>
  <si>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</si>
  <si>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</si>
  <si>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</si>
  <si>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</si>
  <si>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</si>
  <si>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</si>
  <si>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</si>
  <si>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</si>
  <si>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</si>
  <si>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</si>
  <si>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</si>
  <si>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</si>
  <si>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</si>
  <si>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</si>
  <si>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</si>
  <si>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</si>
  <si>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</si>
  <si>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</si>
  <si>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</si>
  <si>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</si>
  <si>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</si>
  <si>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</si>
  <si>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</si>
  <si>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</si>
  <si>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</si>
  <si>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</si>
  <si>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</si>
  <si>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</si>
  <si>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</si>
  <si>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</si>
  <si>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</si>
  <si>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</si>
  <si>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</si>
  <si>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</si>
  <si>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</si>
  <si>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</si>
  <si>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</si>
  <si>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</si>
  <si>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</si>
  <si>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</si>
  <si>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</si>
  <si>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</si>
  <si>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</si>
  <si>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</si>
  <si>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</si>
  <si>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</si>
  <si>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</si>
  <si>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</si>
  <si>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</si>
  <si>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</si>
  <si>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</si>
  <si>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</si>
  <si>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</si>
  <si>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</si>
  <si>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</si>
  <si>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</si>
  <si>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</si>
  <si>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</si>
  <si>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</si>
  <si>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</si>
  <si>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</si>
  <si>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</si>
  <si>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</si>
  <si>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</si>
  <si>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</si>
  <si>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</si>
  <si>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</si>
  <si>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</si>
  <si>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</si>
  <si>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</si>
  <si>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</si>
  <si>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</si>
  <si>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</si>
  <si>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</si>
  <si>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</si>
  <si>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</si>
  <si>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</si>
  <si>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</si>
  <si>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</si>
  <si>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</si>
  <si>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</si>
  <si>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</si>
  <si>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</si>
  <si>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</si>
  <si>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</si>
  <si>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</si>
  <si>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</si>
  <si>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</si>
  <si>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</si>
  <si>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</si>
  <si>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</si>
  <si>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</si>
  <si>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</si>
  <si>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</si>
  <si>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</si>
  <si>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</si>
  <si>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</si>
  <si>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</si>
  <si>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</si>
  <si>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</si>
  <si>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</si>
  <si>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</si>
  <si>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</si>
  <si>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</si>
  <si>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</si>
  <si>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</si>
  <si>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</si>
  <si>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</si>
  <si>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</si>
  <si>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</si>
  <si>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</si>
  <si>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</si>
  <si>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</si>
  <si>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</si>
  <si>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</si>
  <si>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</si>
  <si>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</si>
  <si>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</si>
  <si>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</si>
  <si>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</si>
  <si>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</si>
  <si>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</si>
  <si>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</si>
  <si>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</si>
  <si>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</si>
  <si>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</si>
  <si>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</si>
  <si>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</si>
  <si>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</si>
  <si>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</si>
  <si>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</si>
  <si>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</si>
  <si>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</si>
  <si>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</si>
  <si>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</si>
  <si>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</si>
  <si>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</si>
  <si>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</si>
  <si>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</si>
  <si>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</si>
  <si>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</si>
  <si>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</si>
  <si>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</si>
  <si>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</si>
  <si>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</si>
  <si>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</si>
  <si>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</si>
  <si>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</si>
  <si>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</si>
  <si>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</si>
  <si>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</si>
  <si>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</si>
  <si>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</si>
  <si>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</si>
  <si>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</si>
  <si>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</si>
  <si>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</si>
  <si>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</si>
  <si>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</si>
  <si>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</si>
  <si>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</si>
  <si>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</si>
  <si>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</si>
  <si>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</si>
  <si>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</si>
  <si>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</si>
  <si>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</si>
  <si>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</si>
  <si>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</si>
  <si>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</si>
  <si>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</si>
  <si>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</si>
  <si>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</si>
  <si>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</si>
  <si>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</si>
  <si>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</si>
  <si>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</si>
  <si>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</si>
  <si>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</si>
  <si>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</si>
  <si>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</si>
  <si>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</si>
  <si>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</si>
  <si>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</si>
  <si>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</si>
  <si>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</si>
  <si>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</si>
  <si>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</si>
  <si>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</si>
  <si>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</si>
  <si>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</si>
  <si>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</si>
  <si>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</si>
  <si>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</si>
  <si>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</si>
  <si>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</si>
  <si>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</si>
  <si>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</si>
  <si>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</si>
  <si>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</si>
  <si>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</si>
  <si>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</si>
  <si>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</si>
  <si>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</si>
  <si>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</si>
  <si>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</si>
  <si>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</si>
  <si>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</si>
  <si>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</si>
  <si>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</si>
  <si>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</si>
  <si>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</si>
  <si>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</si>
  <si>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</si>
  <si>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</si>
  <si>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</si>
  <si>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</si>
  <si>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</si>
  <si>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</si>
  <si>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</si>
  <si>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</si>
  <si>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</si>
  <si>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</si>
  <si>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</si>
  <si>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</si>
  <si>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</si>
  <si>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</si>
  <si>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</si>
  <si>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</si>
  <si>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</si>
  <si>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</si>
  <si>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</si>
  <si>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</si>
  <si>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</si>
  <si>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</si>
  <si>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</si>
  <si>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</si>
  <si>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</si>
  <si>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</si>
  <si>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</si>
  <si>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</si>
  <si>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</si>
  <si>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</si>
  <si>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</si>
  <si>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</si>
  <si>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</si>
  <si>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</si>
  <si>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</si>
  <si>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</si>
  <si>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</si>
  <si>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</si>
  <si>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</si>
  <si>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</si>
  <si>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</si>
  <si>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</si>
  <si>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</si>
  <si>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</si>
  <si>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</si>
  <si>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</si>
  <si>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</si>
  <si>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</si>
  <si>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</si>
  <si>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</si>
  <si>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</si>
  <si>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</si>
  <si>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</si>
  <si>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</si>
  <si>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</si>
  <si>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</si>
  <si>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</si>
  <si>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</si>
  <si>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</si>
  <si>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</si>
  <si>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</si>
  <si>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</si>
  <si>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</si>
  <si>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</si>
  <si>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</si>
  <si>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</si>
  <si>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</si>
  <si>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</si>
  <si>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</si>
  <si>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</si>
  <si>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</si>
  <si>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</si>
  <si>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</si>
  <si>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</si>
  <si>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</si>
  <si>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</si>
  <si>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</si>
  <si>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</si>
  <si>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</si>
  <si>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</si>
  <si>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</si>
  <si>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</si>
  <si>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</si>
  <si>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</si>
  <si>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</si>
  <si>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</si>
  <si>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</si>
  <si>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</si>
  <si>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</si>
  <si>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</si>
  <si>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</si>
  <si>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</si>
  <si>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</si>
  <si>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</si>
  <si>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</si>
  <si>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</si>
  <si>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</si>
  <si>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</si>
  <si>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</si>
  <si>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</si>
  <si>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</si>
  <si>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</si>
  <si>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</si>
  <si>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</si>
  <si>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</si>
  <si>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</si>
  <si>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</si>
  <si>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</si>
  <si>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</si>
  <si>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</si>
  <si>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</si>
  <si>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</si>
  <si>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</si>
  <si>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</si>
  <si>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</si>
  <si>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</si>
  <si>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</si>
  <si>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</si>
  <si>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</si>
  <si>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</si>
  <si>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</si>
  <si>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</si>
  <si>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</si>
  <si>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</si>
  <si>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</si>
  <si>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</si>
  <si>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</si>
  <si>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</si>
  <si>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</si>
  <si>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</si>
  <si>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</si>
  <si>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</si>
  <si>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</si>
  <si>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</si>
  <si>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</si>
  <si>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</si>
  <si>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</si>
  <si>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</si>
  <si>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</si>
  <si>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</si>
  <si>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</si>
  <si>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</si>
  <si>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</si>
  <si>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</si>
  <si>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</si>
  <si>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</si>
  <si>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</si>
  <si>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</si>
  <si>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</si>
  <si>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</si>
  <si>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</si>
  <si>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</si>
  <si>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</si>
  <si>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</si>
  <si>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</si>
  <si>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</si>
  <si>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</si>
  <si>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</si>
  <si>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</si>
  <si>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</si>
  <si>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</si>
  <si>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</si>
  <si>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</si>
  <si>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</si>
  <si>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</si>
  <si>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</si>
  <si>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</si>
  <si>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</si>
  <si>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</si>
  <si>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</si>
  <si>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</si>
  <si>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</si>
  <si>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</si>
  <si>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</si>
  <si>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</si>
  <si>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</si>
  <si>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</si>
  <si>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</si>
  <si>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</si>
  <si>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</si>
  <si>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</si>
  <si>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</si>
  <si>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</si>
  <si>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</si>
  <si>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</si>
  <si>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</si>
  <si>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</si>
  <si>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</si>
  <si>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</si>
  <si>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</si>
  <si>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</si>
  <si>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</si>
  <si>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</si>
  <si>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</si>
  <si>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</si>
  <si>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</si>
  <si>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</si>
  <si>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</si>
  <si>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</si>
  <si>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</si>
  <si>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</si>
  <si>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</si>
  <si>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</si>
  <si>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</si>
  <si>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</si>
  <si>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</si>
  <si>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</si>
  <si>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</si>
  <si>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</si>
  <si>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</si>
  <si>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</si>
  <si>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</si>
  <si>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</si>
  <si>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</si>
  <si>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</si>
  <si>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</si>
  <si>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</si>
  <si>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</si>
  <si>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</si>
  <si>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</si>
  <si>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</si>
  <si>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</si>
  <si>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</si>
  <si>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</si>
  <si>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</si>
  <si>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</si>
  <si>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</si>
  <si>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</si>
  <si>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</si>
  <si>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</si>
  <si>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</si>
  <si>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</si>
  <si>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</si>
  <si>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</si>
  <si>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</si>
  <si>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</si>
  <si>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</si>
  <si>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</si>
  <si>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</si>
  <si>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</si>
  <si>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</si>
  <si>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</si>
  <si>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</si>
  <si>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</si>
  <si>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</si>
  <si>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</si>
  <si>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</si>
  <si>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</si>
  <si>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</si>
  <si>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</si>
  <si>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</si>
  <si>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</si>
  <si>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</si>
  <si>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</si>
  <si>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</si>
  <si>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</si>
  <si>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</si>
  <si>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</si>
  <si>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</si>
  <si>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</si>
  <si>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</si>
  <si>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</si>
  <si>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</si>
  <si>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</si>
  <si>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</si>
  <si>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</si>
  <si>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</si>
  <si>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</si>
  <si>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</si>
  <si>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</si>
  <si>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</si>
  <si>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</si>
  <si>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</si>
  <si>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</si>
  <si>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</si>
  <si>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</si>
  <si>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</si>
  <si>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</si>
  <si>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</si>
  <si>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</si>
  <si>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</si>
  <si>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</si>
  <si>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</si>
  <si>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</si>
  <si>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</si>
  <si>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</si>
  <si>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</si>
  <si>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</si>
  <si>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</si>
  <si>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</si>
  <si>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</si>
  <si>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</si>
  <si>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</si>
  <si>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</si>
  <si>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</si>
  <si>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</si>
  <si>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</si>
  <si>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</si>
  <si>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</si>
  <si>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</si>
  <si>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</si>
  <si>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</si>
  <si>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</si>
  <si>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</si>
  <si>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</si>
  <si>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</si>
  <si>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</si>
  <si>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</si>
  <si>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</si>
  <si>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</si>
  <si>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</si>
  <si>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</si>
  <si>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</si>
  <si>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</si>
  <si>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</si>
  <si>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</si>
  <si>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</si>
  <si>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</si>
  <si>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</si>
  <si>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</si>
  <si>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</si>
  <si>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</si>
  <si>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</si>
  <si>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</si>
  <si>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</si>
  <si>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</si>
  <si>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</si>
  <si>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</si>
  <si>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</si>
  <si>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</si>
  <si>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</si>
  <si>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</si>
  <si>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</si>
  <si>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</si>
  <si>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</si>
  <si>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</si>
  <si>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</si>
  <si>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</si>
  <si>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</si>
  <si>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</si>
  <si>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</si>
  <si>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</si>
  <si>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</si>
  <si>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</si>
  <si>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</si>
  <si>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</si>
  <si>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</si>
  <si>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</si>
  <si>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</si>
  <si>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</si>
  <si>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</si>
  <si>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</si>
  <si>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</si>
  <si>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</si>
  <si>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</si>
  <si>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</si>
  <si>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</si>
  <si>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</si>
  <si>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</si>
  <si>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</si>
  <si>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</si>
  <si>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</si>
  <si>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</si>
  <si>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</si>
  <si>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</si>
  <si>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</si>
  <si>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</si>
  <si>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</si>
  <si>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</si>
  <si>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</si>
  <si>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</si>
  <si>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</si>
  <si>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</si>
  <si>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</si>
  <si>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</si>
  <si>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</si>
  <si>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</si>
  <si>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</si>
  <si>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</si>
  <si>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</si>
  <si>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</si>
  <si>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</si>
  <si>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</si>
  <si>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</si>
  <si>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</si>
  <si>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</si>
  <si>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</si>
  <si>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</si>
  <si>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</si>
  <si>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</si>
  <si>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</si>
  <si>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</si>
  <si>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</si>
  <si>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</si>
  <si>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</si>
  <si>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</si>
  <si>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</si>
  <si>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</si>
  <si>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</si>
  <si>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</si>
  <si>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</si>
  <si>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</si>
  <si>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</si>
  <si>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</si>
  <si>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</si>
  <si>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</si>
  <si>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</si>
  <si>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</si>
  <si>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</si>
  <si>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</si>
  <si>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</si>
  <si>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</si>
  <si>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</si>
  <si>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</si>
  <si>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</si>
  <si>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</si>
  <si>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</si>
  <si>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</si>
  <si>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</si>
  <si>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</si>
  <si>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</si>
  <si>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</si>
  <si>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</si>
  <si>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</si>
  <si>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</si>
  <si>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</si>
  <si>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</si>
  <si>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</si>
  <si>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</si>
  <si>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</si>
  <si>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</si>
  <si>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</si>
  <si>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</si>
  <si>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</si>
  <si>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</si>
  <si>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</si>
  <si>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</si>
  <si>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</si>
  <si>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</si>
  <si>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</si>
  <si>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</si>
  <si>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</si>
  <si>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</si>
  <si>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</si>
  <si>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</si>
  <si>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</si>
  <si>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</si>
  <si>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</si>
  <si>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</si>
  <si>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</si>
  <si>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</si>
  <si>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</si>
  <si>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</si>
  <si>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</si>
  <si>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</si>
  <si>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</si>
  <si>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</si>
  <si>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</si>
  <si>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</si>
  <si>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</si>
  <si>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</si>
  <si>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</si>
  <si>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</si>
  <si>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</si>
  <si>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</si>
  <si>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</si>
  <si>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</si>
  <si>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</si>
  <si>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</si>
  <si>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</si>
  <si>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</si>
  <si>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</si>
  <si>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</si>
  <si>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</si>
  <si>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</si>
  <si>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</si>
  <si>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</si>
  <si>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</si>
  <si>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</si>
  <si>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</si>
  <si>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</si>
  <si>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</si>
  <si>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</si>
  <si>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</si>
  <si>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</si>
  <si>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</si>
  <si>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</si>
  <si>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</si>
  <si>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</si>
  <si>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</si>
  <si>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</si>
  <si>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</si>
  <si>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</si>
  <si>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</si>
  <si>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</si>
  <si>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</si>
  <si>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</si>
  <si>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</si>
  <si>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</si>
  <si>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</si>
  <si>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</si>
  <si>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</si>
  <si>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</si>
  <si>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</si>
  <si>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</si>
  <si>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</si>
  <si>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</si>
  <si>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</si>
  <si>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</si>
  <si>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</si>
  <si>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</si>
  <si>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</si>
  <si>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</si>
  <si>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</si>
  <si>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</si>
  <si>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</si>
  <si>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</si>
  <si>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</si>
  <si>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</si>
  <si>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</si>
  <si>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</si>
  <si>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</si>
  <si>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</si>
  <si>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</si>
  <si>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</si>
  <si>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</si>
  <si>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</si>
  <si>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</si>
  <si>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</si>
  <si>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</si>
  <si>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</si>
  <si>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</si>
  <si>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</si>
  <si>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</si>
  <si>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</si>
  <si>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</si>
  <si>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</si>
  <si>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</si>
  <si>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</si>
  <si>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</si>
  <si>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</si>
  <si>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</si>
  <si>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</si>
  <si>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</si>
  <si>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</si>
  <si>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</si>
  <si>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</si>
  <si>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</si>
  <si>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</si>
  <si>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</si>
  <si>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</si>
  <si>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</si>
  <si>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</si>
  <si>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</si>
  <si>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</si>
  <si>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</si>
  <si>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</si>
  <si>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</si>
  <si>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</si>
  <si>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</si>
  <si>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</si>
  <si>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</si>
  <si>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</si>
  <si>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</si>
  <si>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</si>
  <si>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</si>
  <si>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</si>
  <si>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</si>
  <si>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</si>
  <si>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</si>
  <si>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</si>
  <si>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</si>
  <si>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</si>
  <si>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</si>
  <si>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</si>
  <si>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</si>
  <si>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</si>
  <si>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</si>
  <si>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</si>
  <si>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</si>
  <si>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</si>
  <si>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</si>
  <si>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</si>
  <si>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</si>
  <si>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</si>
  <si>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</si>
  <si>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</si>
  <si>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</si>
  <si>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</si>
  <si>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</si>
  <si>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</si>
  <si>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</si>
  <si>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</si>
  <si>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</si>
  <si>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</si>
  <si>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</si>
  <si>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</si>
  <si>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</si>
  <si>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</si>
  <si>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</si>
  <si>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</si>
  <si>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</si>
  <si>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</si>
  <si>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</si>
  <si>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</si>
  <si>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</si>
  <si>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</si>
  <si>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</si>
  <si>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</si>
  <si>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</si>
  <si>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</si>
  <si>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</si>
  <si>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</si>
  <si>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</si>
  <si>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</si>
  <si>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</si>
  <si>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</si>
  <si>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</si>
  <si>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</si>
  <si>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</si>
  <si>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</si>
  <si>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</si>
  <si>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</si>
  <si>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</si>
  <si>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</si>
  <si>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</si>
  <si>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</si>
  <si>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</si>
  <si>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</si>
  <si>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</si>
  <si>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</si>
  <si>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</si>
  <si>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</si>
  <si>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</si>
  <si>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</si>
  <si>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</si>
  <si>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</si>
  <si>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</si>
  <si>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</si>
  <si>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</si>
  <si>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</si>
  <si>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</si>
  <si>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</si>
  <si>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</si>
  <si>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</si>
  <si>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</si>
  <si>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</si>
  <si>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</si>
  <si>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</si>
  <si>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</si>
  <si>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</si>
  <si>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</si>
  <si>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</si>
  <si>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</si>
  <si>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</si>
  <si>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</si>
  <si>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</si>
  <si>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</si>
  <si>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</si>
  <si>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</si>
  <si>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</si>
  <si>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</si>
  <si>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</si>
  <si>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</si>
  <si>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</si>
  <si>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</si>
  <si>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</si>
  <si>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</si>
  <si>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</si>
  <si>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</si>
  <si>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</si>
  <si>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</si>
  <si>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</si>
  <si>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</si>
  <si>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</si>
  <si>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</si>
  <si>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</si>
  <si>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</si>
  <si>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</si>
  <si>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</si>
  <si>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</si>
  <si>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</si>
  <si>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</si>
  <si>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</si>
  <si>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</si>
  <si>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</si>
  <si>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</si>
  <si>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</si>
  <si>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</si>
  <si>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</si>
  <si>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</si>
  <si>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</si>
  <si>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</si>
  <si>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</si>
  <si>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</si>
  <si>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</si>
  <si>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</si>
  <si>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</si>
  <si>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</si>
  <si>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</si>
  <si>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</si>
  <si>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</si>
  <si>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</si>
  <si>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</si>
  <si>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</si>
  <si>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</si>
  <si>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</si>
  <si>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</si>
  <si>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</si>
  <si>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</si>
  <si>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</si>
  <si>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</si>
  <si>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</si>
  <si>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</si>
  <si>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</si>
  <si>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</si>
  <si>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</si>
  <si>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</si>
  <si>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</si>
  <si>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</si>
  <si>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</si>
  <si>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</si>
  <si>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</si>
  <si>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</si>
  <si>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</si>
  <si>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</si>
  <si>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</si>
  <si>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</si>
  <si>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</si>
  <si>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</si>
  <si>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</si>
  <si>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</si>
  <si>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</si>
  <si>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</si>
  <si>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</si>
  <si>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</si>
  <si>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</si>
  <si>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</si>
  <si>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</si>
  <si>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</si>
  <si>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</si>
  <si>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</si>
  <si>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</si>
  <si>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</si>
  <si>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</si>
  <si>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</si>
  <si>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</si>
  <si>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</si>
  <si>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</si>
  <si>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</si>
  <si>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</si>
  <si>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</si>
  <si>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</si>
  <si>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</si>
  <si>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</si>
  <si>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</si>
  <si>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</si>
  <si>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</si>
  <si>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</si>
  <si>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</si>
  <si>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</si>
  <si>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</si>
  <si>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</si>
  <si>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</si>
  <si>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</si>
  <si>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</si>
  <si>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</si>
  <si>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</si>
  <si>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</si>
  <si>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</si>
  <si>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</si>
  <si>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</si>
  <si>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</si>
  <si>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</si>
  <si>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</si>
  <si>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</si>
  <si>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</si>
  <si>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</si>
  <si>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</si>
  <si>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</si>
  <si>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</si>
  <si>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</si>
  <si>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</si>
  <si>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</si>
  <si>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</si>
  <si>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</si>
  <si>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</si>
  <si>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</si>
  <si>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</si>
  <si>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</si>
  <si>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</si>
  <si>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</si>
  <si>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</si>
  <si>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</si>
  <si>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</si>
  <si>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</si>
  <si>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</si>
  <si>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</si>
  <si>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</si>
  <si>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</si>
  <si>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</si>
  <si>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</si>
  <si>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</si>
  <si>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</si>
  <si>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</si>
  <si>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</si>
  <si>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</si>
  <si>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</si>
  <si>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</si>
  <si>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</si>
  <si>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</si>
  <si>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</si>
  <si>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</si>
  <si>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</si>
  <si>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</si>
  <si>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</si>
  <si>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</si>
  <si>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</si>
  <si>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</si>
  <si>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</si>
  <si>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</si>
  <si>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</si>
  <si>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</si>
  <si>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</si>
  <si>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</si>
  <si>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</si>
  <si>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</si>
  <si>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</si>
  <si>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</si>
  <si>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</si>
  <si>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</si>
  <si>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</si>
  <si>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</si>
  <si>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</si>
  <si>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</si>
  <si>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</si>
  <si>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</si>
  <si>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</si>
  <si>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</si>
  <si>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</si>
  <si>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</si>
  <si>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</si>
  <si>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</si>
  <si>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</si>
  <si>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</si>
  <si>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</si>
  <si>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</si>
  <si>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</si>
  <si>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</si>
  <si>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</si>
  <si>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</si>
  <si>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</si>
  <si>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</si>
  <si>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</si>
  <si>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</si>
  <si>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</si>
  <si>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</si>
  <si>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</si>
  <si>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</si>
  <si>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</si>
  <si>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</si>
  <si>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</si>
  <si>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</si>
  <si>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</si>
  <si>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</si>
  <si>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</si>
  <si>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</si>
  <si>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</si>
  <si>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</si>
  <si>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</si>
  <si>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</si>
  <si>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</si>
  <si>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</si>
  <si>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</si>
  <si>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</si>
  <si>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</si>
  <si>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</si>
  <si>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</si>
  <si>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</si>
  <si>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</si>
  <si>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</si>
  <si>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</si>
  <si>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</si>
  <si>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</si>
  <si>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</si>
  <si>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</si>
  <si>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</si>
  <si>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</si>
  <si>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</si>
  <si>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</si>
  <si>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</si>
  <si>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</si>
  <si>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</si>
  <si>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</si>
  <si>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</si>
  <si>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</si>
  <si>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</si>
  <si>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</si>
  <si>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</si>
  <si>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</si>
  <si>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</si>
  <si>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</si>
  <si>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</si>
  <si>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</si>
  <si>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</si>
  <si>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</si>
  <si>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</si>
  <si>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</si>
  <si>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</si>
  <si>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</si>
  <si>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</si>
  <si>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</si>
  <si>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</si>
  <si>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</si>
  <si>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</si>
  <si>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</si>
  <si>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</si>
  <si>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</si>
  <si>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</si>
  <si>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</si>
  <si>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</si>
  <si>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</si>
  <si>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</si>
  <si>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</si>
  <si>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</si>
  <si>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</si>
  <si>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</si>
  <si>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</si>
  <si>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</si>
  <si>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</si>
  <si>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</si>
  <si>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</si>
  <si>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</si>
  <si>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</si>
  <si>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</si>
  <si>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</si>
  <si>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</si>
  <si>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</si>
  <si>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</si>
  <si>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</si>
  <si>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</si>
  <si>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</si>
  <si>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</si>
  <si>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</si>
  <si>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</si>
  <si>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</si>
  <si>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</si>
  <si>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</si>
  <si>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</si>
  <si>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</si>
  <si>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</si>
  <si>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</si>
  <si>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</si>
  <si>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</si>
  <si>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</si>
  <si>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</si>
  <si>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</si>
  <si>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</si>
  <si>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</si>
  <si>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</si>
  <si>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</si>
  <si>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</si>
  <si>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</si>
  <si>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</si>
  <si>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</si>
  <si>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</si>
  <si>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</si>
  <si>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</si>
  <si>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</si>
  <si>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</si>
  <si>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</si>
  <si>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</si>
  <si>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</si>
  <si>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</si>
  <si>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</si>
  <si>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</si>
  <si>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</si>
  <si>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</si>
  <si>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</si>
  <si>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</si>
  <si>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</si>
  <si>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</si>
  <si>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</si>
  <si>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</si>
  <si>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</si>
  <si>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</si>
  <si>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</si>
  <si>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</si>
  <si>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</si>
  <si>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</si>
  <si>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</si>
  <si>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</si>
  <si>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</si>
  <si>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</si>
  <si>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</si>
  <si>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</si>
  <si>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</si>
  <si>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</si>
  <si>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</si>
  <si>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</si>
  <si>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</si>
  <si>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</si>
  <si>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</si>
  <si>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</si>
  <si>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</si>
  <si>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</si>
  <si>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</si>
  <si>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</si>
  <si>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</si>
  <si>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</si>
  <si>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</si>
  <si>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</si>
  <si>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</si>
  <si>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</si>
  <si>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</si>
  <si>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</si>
  <si>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</si>
  <si>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</si>
  <si>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</si>
  <si>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</si>
  <si>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</si>
  <si>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</si>
  <si>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</si>
  <si>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</si>
  <si>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</si>
  <si>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</si>
  <si>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</si>
  <si>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</si>
  <si>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</si>
  <si>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</si>
  <si>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</si>
  <si>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</si>
  <si>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</si>
  <si>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</si>
  <si>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</si>
  <si>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</si>
  <si>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</si>
  <si>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</si>
  <si>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</si>
  <si>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</si>
  <si>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</si>
  <si>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</si>
  <si>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</si>
  <si>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</si>
  <si>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</si>
  <si>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</si>
  <si>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</si>
  <si>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</si>
  <si>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</si>
  <si>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</si>
  <si>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</si>
  <si>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</si>
  <si>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</si>
  <si>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</si>
  <si>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</si>
  <si>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</si>
  <si>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</si>
  <si>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</si>
  <si>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</si>
  <si>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</si>
  <si>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</si>
  <si>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</si>
  <si>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</si>
  <si>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</si>
  <si>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</si>
  <si>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</si>
  <si>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</si>
  <si>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</si>
  <si>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</si>
  <si>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</si>
  <si>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</si>
  <si>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</si>
  <si>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</si>
  <si>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</si>
  <si>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</si>
  <si>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</si>
  <si>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</si>
  <si>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</si>
  <si>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</si>
  <si>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</si>
  <si>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</si>
  <si>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</si>
  <si>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</si>
  <si>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</si>
  <si>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</si>
  <si>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</si>
  <si>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</si>
  <si>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</si>
  <si>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</si>
  <si>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</si>
  <si>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</si>
  <si>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</si>
  <si>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</si>
  <si>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</si>
  <si>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</si>
  <si>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</si>
  <si>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</si>
  <si>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</si>
  <si>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</si>
  <si>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</si>
  <si>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</si>
  <si>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</si>
  <si>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</si>
  <si>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</si>
  <si>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</si>
  <si>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</si>
  <si>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</si>
  <si>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</si>
  <si>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</si>
  <si>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</si>
  <si>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</si>
  <si>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</si>
  <si>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</si>
  <si>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</si>
  <si>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</si>
  <si>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</si>
  <si>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</si>
  <si>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</si>
  <si>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</si>
  <si>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</si>
  <si>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</si>
  <si>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</si>
  <si>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</si>
  <si>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</si>
  <si>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</si>
  <si>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</si>
  <si>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</si>
  <si>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</si>
  <si>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</si>
  <si>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</si>
  <si>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</si>
  <si>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</si>
  <si>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</si>
  <si>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</si>
  <si>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</si>
  <si>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</si>
  <si>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</si>
  <si>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</si>
  <si>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</si>
  <si>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</si>
  <si>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</si>
  <si>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</si>
  <si>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</si>
  <si>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</si>
  <si>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</si>
  <si>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</si>
  <si>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</si>
  <si>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</si>
  <si>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</si>
  <si>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</si>
  <si>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</si>
  <si>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</si>
  <si>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</si>
  <si>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</si>
  <si>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</si>
  <si>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</si>
  <si>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</si>
  <si>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</si>
  <si>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</si>
  <si>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</si>
  <si>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</si>
  <si>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</si>
  <si>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</si>
  <si>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</si>
  <si>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</si>
  <si>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</si>
  <si>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</si>
  <si>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</si>
  <si>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</si>
  <si>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</si>
  <si>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</si>
  <si>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</si>
  <si>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</si>
  <si>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</si>
  <si>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</si>
  <si>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</si>
  <si>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</si>
  <si>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</si>
  <si>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</si>
  <si>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</si>
  <si>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</si>
  <si>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</si>
  <si>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</si>
  <si>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</si>
  <si>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</si>
  <si>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</si>
  <si>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</si>
  <si>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</si>
  <si>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</si>
  <si>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</si>
  <si>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</si>
  <si>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</si>
  <si>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</si>
  <si>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</si>
  <si>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</si>
  <si>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</si>
  <si>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</si>
  <si>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</si>
  <si>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</si>
  <si>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</si>
  <si>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</si>
  <si>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</si>
  <si>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</si>
  <si>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</si>
  <si>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</si>
  <si>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</si>
  <si>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</si>
  <si>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</si>
  <si>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</si>
  <si>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</si>
  <si>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</si>
  <si>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</si>
  <si>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</si>
  <si>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</si>
  <si>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</si>
  <si>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</si>
  <si>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</si>
  <si>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</si>
  <si>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</si>
  <si>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</si>
  <si>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</si>
  <si>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</si>
  <si>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</si>
  <si>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</si>
  <si>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</si>
  <si>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</si>
  <si>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</si>
  <si>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</si>
  <si>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</si>
  <si>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</si>
  <si>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</si>
  <si>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</si>
  <si>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</si>
  <si>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</si>
  <si>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</si>
  <si>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</si>
  <si>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</si>
  <si>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</si>
  <si>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</si>
  <si>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</si>
  <si>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</si>
  <si>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</si>
  <si>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</si>
  <si>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</si>
  <si>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</si>
  <si>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</si>
  <si>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</si>
  <si>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</si>
  <si>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</si>
  <si>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</si>
  <si>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</si>
  <si>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</si>
  <si>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</si>
  <si>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</si>
  <si>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</si>
  <si>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</si>
  <si>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</si>
  <si>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</si>
  <si>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</si>
  <si>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</si>
  <si>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</si>
  <si>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</si>
  <si>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</si>
  <si>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</si>
  <si>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</si>
  <si>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</si>
  <si>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</si>
  <si>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</si>
  <si>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</si>
  <si>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</si>
  <si>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</si>
  <si>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</si>
  <si>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</si>
  <si>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</si>
  <si>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</si>
  <si>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</si>
  <si>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</si>
  <si>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</si>
  <si>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</si>
  <si>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</si>
  <si>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</si>
  <si>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</si>
  <si>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</si>
  <si>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</si>
  <si>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</si>
  <si>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</si>
  <si>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</si>
  <si>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</si>
  <si>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</si>
  <si>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</si>
  <si>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</si>
  <si>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</si>
  <si>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</si>
  <si>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</si>
  <si>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</si>
  <si>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</si>
  <si>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</si>
  <si>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</si>
  <si>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</si>
  <si>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</si>
  <si>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</si>
  <si>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</si>
  <si>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</si>
  <si>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</si>
  <si>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</si>
  <si>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</si>
  <si>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</si>
  <si>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</si>
  <si>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</si>
  <si>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</si>
  <si>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</si>
  <si>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</si>
  <si>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</si>
  <si>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</si>
  <si>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</si>
  <si>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</si>
  <si>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</si>
  <si>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</si>
  <si>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</si>
  <si>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</si>
  <si>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</si>
  <si>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</si>
  <si>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</si>
  <si>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</si>
  <si>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</si>
  <si>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</si>
  <si>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</si>
  <si>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</si>
  <si>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</si>
  <si>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</si>
  <si>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</si>
  <si>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</si>
  <si>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</si>
  <si>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</si>
  <si>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</si>
  <si>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</si>
  <si>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</si>
  <si>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</si>
  <si>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</si>
  <si>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</si>
  <si>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</si>
  <si>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</si>
  <si>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</si>
  <si>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</si>
  <si>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</si>
  <si>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</si>
  <si>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</si>
  <si>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</si>
  <si>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</si>
  <si>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</si>
  <si>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</si>
  <si>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</si>
  <si>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</si>
  <si>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</si>
  <si>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</si>
  <si>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</si>
  <si>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</si>
  <si>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</si>
  <si>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</si>
  <si>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</si>
  <si>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</si>
  <si>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</si>
  <si>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</si>
  <si>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</si>
  <si>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</si>
  <si>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</si>
  <si>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</si>
  <si>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</si>
  <si>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</si>
  <si>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</si>
  <si>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</si>
  <si>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</si>
  <si>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</si>
  <si>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</si>
  <si>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</si>
  <si>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</si>
  <si>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</si>
  <si>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</si>
  <si>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</si>
  <si>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</si>
  <si>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</si>
  <si>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</si>
  <si>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</si>
  <si>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</si>
  <si>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</si>
  <si>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</si>
  <si>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</si>
  <si>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</si>
  <si>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</si>
  <si>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</si>
  <si>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</si>
  <si>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</si>
  <si>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</si>
  <si>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</si>
  <si>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</si>
  <si>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</si>
  <si>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</si>
  <si>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</si>
  <si>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</si>
  <si>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</si>
  <si>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</si>
  <si>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</si>
  <si>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</si>
  <si>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</si>
  <si>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</si>
  <si>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</si>
  <si>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</si>
  <si>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</si>
  <si>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</si>
  <si>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</si>
  <si>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</si>
  <si>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</si>
  <si>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</si>
  <si>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</si>
  <si>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</si>
  <si>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</si>
  <si>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</si>
  <si>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</si>
  <si>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</si>
  <si>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</si>
  <si>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</si>
  <si>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</si>
  <si>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</si>
  <si>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</si>
  <si>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</si>
  <si>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</si>
  <si>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</si>
  <si>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</si>
  <si>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</si>
  <si>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</si>
  <si>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</si>
  <si>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</si>
  <si>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</si>
  <si>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</si>
  <si>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</si>
  <si>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</si>
  <si>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</si>
  <si>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</si>
  <si>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</si>
  <si>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</si>
  <si>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</si>
  <si>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</si>
  <si>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</si>
  <si>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</si>
  <si>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</si>
  <si>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</si>
  <si>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</si>
  <si>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</si>
  <si>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</si>
  <si>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</si>
  <si>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</si>
  <si>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</si>
  <si>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</si>
  <si>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</si>
  <si>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</si>
  <si>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</si>
  <si>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</si>
  <si>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</si>
  <si>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</si>
  <si>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</si>
  <si>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</si>
  <si>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</si>
  <si>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</si>
  <si>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</si>
  <si>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</si>
  <si>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</si>
  <si>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</si>
  <si>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</si>
  <si>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</si>
  <si>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</si>
  <si>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</si>
  <si>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</si>
  <si>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</si>
  <si>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</si>
  <si>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</si>
  <si>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</si>
  <si>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</si>
  <si>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</si>
  <si>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</si>
  <si>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</si>
  <si>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</si>
  <si>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</si>
  <si>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</si>
  <si>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</si>
  <si>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</si>
  <si>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</si>
  <si>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</si>
  <si>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</si>
  <si>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</si>
  <si>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</si>
  <si>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</si>
  <si>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</si>
  <si>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</si>
  <si>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</si>
  <si>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</si>
  <si>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</si>
  <si>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</si>
  <si>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</si>
  <si>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</si>
  <si>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</si>
  <si>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</si>
  <si>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</si>
  <si>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</si>
  <si>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</si>
  <si>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</si>
  <si>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</si>
  <si>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</si>
  <si>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</si>
  <si>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</si>
  <si>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</si>
  <si>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</si>
  <si>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</si>
  <si>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</si>
  <si>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</si>
  <si>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</si>
  <si>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</si>
  <si>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</si>
  <si>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</si>
  <si>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</si>
  <si>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</si>
  <si>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</si>
  <si>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</si>
  <si>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</si>
  <si>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</si>
  <si>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</si>
  <si>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</si>
  <si>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</si>
  <si>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</si>
  <si>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</si>
  <si>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</si>
  <si>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</si>
  <si>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</si>
  <si>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</si>
  <si>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</si>
  <si>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</si>
  <si>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</si>
  <si>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</si>
  <si>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</si>
  <si>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</si>
  <si>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</si>
  <si>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</si>
  <si>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</si>
  <si>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</si>
  <si>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</si>
  <si>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</si>
  <si>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</si>
  <si>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</si>
  <si>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</si>
  <si>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</si>
  <si>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</si>
  <si>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</si>
  <si>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</si>
  <si>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</si>
  <si>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</si>
  <si>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</si>
  <si>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</si>
  <si>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</si>
  <si>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</si>
  <si>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</si>
  <si>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</si>
  <si>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</si>
  <si>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</si>
  <si>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</si>
  <si>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</si>
  <si>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</si>
  <si>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</si>
  <si>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</si>
  <si>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</si>
  <si>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</si>
  <si>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</si>
  <si>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</si>
  <si>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</si>
  <si>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</si>
  <si>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</si>
  <si>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</si>
  <si>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</si>
  <si>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</si>
  <si>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</si>
  <si>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</si>
  <si>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</si>
  <si>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</si>
  <si>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</si>
  <si>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</si>
  <si>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</si>
  <si>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</si>
  <si>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</si>
  <si>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</si>
  <si>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</si>
  <si>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</si>
  <si>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</si>
  <si>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</si>
  <si>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</si>
  <si>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</si>
  <si>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</si>
  <si>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</si>
  <si>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</si>
  <si>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</si>
  <si>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</si>
  <si>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</si>
  <si>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</si>
  <si>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</si>
  <si>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</si>
  <si>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</si>
  <si>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</si>
  <si>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</si>
  <si>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</si>
  <si>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</si>
  <si>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</si>
  <si>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</si>
  <si>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</si>
  <si>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</si>
  <si>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</si>
  <si>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</si>
  <si>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</si>
  <si>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</si>
  <si>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</si>
  <si>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</si>
  <si>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</si>
  <si>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</si>
  <si>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</si>
  <si>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</si>
  <si>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</si>
  <si>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</si>
  <si>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</si>
  <si>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</si>
  <si>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</si>
  <si>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</si>
  <si>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</si>
  <si>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</si>
  <si>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</si>
  <si>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</si>
  <si>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</si>
  <si>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</si>
  <si>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</si>
  <si>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</si>
  <si>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</si>
  <si>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</si>
  <si>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</si>
  <si>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</si>
  <si>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</si>
  <si>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</si>
  <si>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</si>
  <si>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</si>
  <si>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</si>
  <si>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</si>
  <si>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</si>
  <si>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</si>
  <si>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</si>
  <si>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</si>
  <si>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</si>
  <si>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</si>
  <si>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</si>
  <si>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</si>
  <si>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</si>
  <si>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</si>
  <si>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</si>
  <si>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</si>
  <si>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</si>
  <si>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</si>
  <si>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</si>
  <si>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</si>
  <si>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</si>
  <si>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</si>
  <si>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</si>
  <si>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</si>
  <si>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</si>
  <si>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</si>
  <si>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</si>
  <si>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</si>
  <si>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</si>
  <si>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</si>
  <si>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</si>
  <si>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</si>
  <si>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</si>
  <si>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</si>
  <si>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</si>
  <si>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</si>
  <si>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</si>
  <si>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</si>
  <si>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</si>
  <si>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</si>
  <si>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</si>
  <si>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</si>
  <si>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</si>
  <si>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</si>
  <si>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</si>
  <si>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</si>
  <si>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</si>
  <si>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</si>
  <si>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</si>
  <si>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</si>
  <si>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</si>
  <si>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</si>
  <si>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</si>
  <si>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</si>
  <si>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</si>
  <si>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</si>
  <si>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</si>
  <si>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</si>
  <si>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</si>
  <si>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</si>
  <si>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</si>
  <si>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</si>
  <si>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</si>
  <si>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</si>
  <si>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</si>
  <si>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</si>
  <si>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</si>
  <si>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</si>
  <si>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</si>
  <si>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</si>
  <si>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</si>
  <si>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</si>
  <si>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</si>
  <si>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</si>
  <si>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</si>
  <si>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</si>
  <si>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</si>
  <si>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</si>
  <si>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</si>
  <si>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</si>
  <si>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</si>
  <si>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</si>
  <si>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</si>
  <si>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</si>
  <si>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</si>
  <si>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</si>
  <si>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</si>
  <si>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</si>
  <si>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</si>
  <si>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</si>
  <si>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</si>
  <si>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</si>
  <si>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</si>
  <si>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</si>
  <si>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</si>
  <si>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</si>
  <si>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</si>
  <si>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</si>
  <si>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</si>
  <si>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</si>
  <si>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</si>
  <si>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</si>
  <si>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</si>
  <si>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</si>
  <si>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</si>
  <si>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</si>
  <si>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</si>
  <si>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</si>
  <si>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</si>
  <si>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</si>
  <si>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</si>
  <si>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</si>
  <si>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</si>
  <si>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</si>
  <si>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</si>
  <si>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</si>
  <si>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</si>
  <si>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</si>
  <si>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</si>
  <si>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</si>
  <si>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</si>
  <si>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</si>
  <si>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</si>
  <si>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</si>
  <si>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</si>
  <si>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</si>
  <si>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</si>
  <si>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</si>
  <si>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</si>
  <si>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</si>
  <si>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</si>
  <si>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</si>
  <si>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</si>
  <si>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</si>
  <si>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</si>
  <si>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</si>
  <si>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</si>
  <si>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</si>
  <si>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</si>
  <si>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</si>
  <si>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</si>
  <si>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</si>
  <si>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</si>
  <si>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</si>
  <si>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</si>
  <si>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</si>
  <si>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</si>
  <si>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</si>
  <si>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</si>
  <si>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</si>
  <si>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</si>
  <si>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</si>
  <si>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</si>
  <si>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</si>
  <si>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</si>
  <si>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</si>
  <si>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</si>
  <si>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</si>
  <si>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</si>
  <si>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</si>
  <si>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</si>
  <si>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</si>
  <si>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</si>
  <si>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</si>
  <si>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</si>
  <si>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</si>
  <si>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</si>
  <si>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</si>
  <si>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</si>
  <si>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</si>
  <si>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</si>
  <si>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</si>
  <si>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</si>
  <si>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</si>
  <si>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</si>
  <si>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</si>
  <si>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</si>
  <si>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</si>
  <si>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</si>
  <si>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</si>
  <si>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</si>
  <si>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</si>
  <si>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</si>
  <si>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</si>
  <si>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</si>
  <si>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</si>
  <si>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</si>
  <si>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</si>
  <si>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</si>
  <si>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</si>
  <si>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</si>
  <si>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</si>
  <si>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</si>
  <si>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</si>
  <si>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</si>
  <si>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</si>
  <si>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</si>
  <si>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</si>
  <si>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</si>
  <si>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</si>
  <si>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</si>
  <si>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</si>
  <si>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</si>
  <si>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</si>
  <si>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</si>
  <si>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</si>
  <si>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</si>
  <si>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</si>
  <si>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</si>
  <si>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</si>
  <si>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</si>
  <si>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</si>
  <si>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</si>
  <si>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</si>
  <si>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</si>
  <si>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</si>
  <si>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</si>
  <si>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</si>
  <si>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</si>
  <si>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</si>
  <si>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</si>
  <si>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</si>
  <si>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</si>
  <si>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</si>
  <si>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</si>
  <si>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</si>
  <si>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</si>
  <si>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</si>
  <si>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</si>
  <si>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</si>
  <si>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</si>
  <si>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</si>
  <si>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</si>
  <si>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</si>
  <si>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</si>
  <si>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</si>
  <si>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</si>
  <si>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</si>
  <si>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</si>
  <si>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</si>
  <si>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</si>
  <si>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</si>
  <si>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</si>
  <si>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</si>
  <si>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</si>
  <si>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</si>
  <si>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</si>
  <si>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</si>
  <si>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</si>
  <si>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</si>
  <si>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</si>
  <si>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</si>
  <si>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</si>
  <si>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</si>
  <si>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</si>
  <si>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</si>
  <si>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</si>
  <si>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</si>
  <si>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</si>
  <si>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</si>
  <si>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</si>
  <si>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</si>
  <si>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</si>
  <si>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</si>
  <si>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</si>
  <si>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</si>
  <si>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</si>
  <si>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</si>
  <si>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</si>
  <si>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</si>
  <si>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</si>
  <si>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</si>
  <si>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</si>
  <si>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</si>
  <si>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</si>
  <si>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</si>
  <si>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</si>
  <si>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</si>
  <si>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</si>
  <si>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</si>
  <si>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</si>
  <si>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</si>
  <si>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</si>
  <si>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</si>
  <si>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</si>
  <si>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</si>
  <si>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</si>
  <si>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</si>
  <si>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</si>
  <si>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</si>
  <si>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</si>
  <si>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</si>
  <si>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</si>
  <si>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</si>
  <si>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</si>
  <si>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</si>
  <si>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</si>
  <si>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</si>
  <si>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</si>
  <si>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</si>
  <si>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</si>
  <si>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</si>
  <si>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</si>
  <si>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</si>
  <si>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</si>
  <si>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</si>
  <si>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</si>
  <si>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</si>
  <si>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</si>
  <si>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</si>
  <si>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</si>
  <si>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</si>
  <si>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</si>
  <si>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</si>
  <si>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</si>
  <si>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</si>
  <si>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</si>
  <si>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</si>
  <si>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</si>
  <si>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</si>
  <si>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</si>
  <si>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</si>
  <si>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</si>
  <si>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</si>
  <si>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</si>
  <si>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</si>
  <si>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</si>
  <si>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</si>
  <si>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</si>
  <si>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</si>
  <si>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</si>
  <si>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</si>
  <si>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</si>
  <si>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</si>
  <si>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</si>
  <si>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</si>
  <si>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</si>
  <si>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</si>
  <si>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</si>
  <si>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</si>
  <si>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</si>
  <si>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</si>
  <si>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</si>
  <si>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</si>
  <si>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</si>
  <si>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</si>
  <si>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</si>
  <si>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</si>
  <si>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</si>
  <si>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</si>
  <si>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</si>
  <si>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</si>
  <si>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</si>
  <si>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</si>
  <si>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</si>
  <si>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</si>
  <si>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</si>
  <si>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</si>
  <si>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</si>
  <si>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</si>
  <si>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</si>
  <si>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</si>
  <si>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</si>
  <si>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</si>
  <si>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</si>
  <si>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</si>
  <si>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</si>
  <si>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</si>
  <si>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</si>
  <si>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</si>
  <si>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</si>
  <si>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</si>
  <si>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</si>
  <si>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</si>
  <si>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</si>
  <si>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</si>
  <si>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</si>
  <si>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</si>
  <si>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</si>
  <si>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</si>
  <si>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</si>
  <si>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</si>
  <si>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</si>
  <si>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</si>
  <si>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</si>
  <si>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</si>
  <si>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</si>
  <si>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</si>
  <si>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</si>
  <si>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</si>
  <si>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</si>
  <si>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</si>
  <si>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</si>
  <si>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</si>
  <si>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</si>
  <si>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</si>
  <si>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</si>
  <si>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</si>
  <si>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</si>
  <si>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</si>
  <si>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</si>
  <si>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</si>
  <si>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</si>
  <si>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</si>
  <si>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</si>
  <si>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</si>
  <si>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</si>
  <si>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</si>
  <si>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</si>
  <si>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</si>
  <si>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</si>
  <si>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</si>
  <si>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</si>
  <si>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</si>
  <si>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</si>
  <si>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</si>
  <si>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</si>
  <si>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</si>
  <si>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</si>
  <si>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</si>
  <si>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</si>
  <si>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</si>
  <si>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</si>
  <si>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</si>
  <si>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</si>
  <si>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</si>
  <si>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</si>
  <si>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</si>
  <si>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</si>
  <si>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</si>
  <si>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</si>
  <si>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</si>
  <si>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</si>
  <si>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</si>
  <si>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</si>
  <si>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</si>
  <si>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</si>
  <si>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</si>
  <si>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</si>
  <si>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</si>
  <si>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</si>
  <si>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</si>
  <si>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</si>
  <si>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</si>
  <si>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</si>
  <si>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</si>
  <si>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</si>
  <si>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</si>
  <si>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</si>
  <si>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</si>
  <si>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</si>
  <si>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</si>
  <si>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</si>
  <si>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</si>
  <si>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</si>
  <si>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</si>
  <si>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</si>
  <si>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</si>
  <si>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</si>
  <si>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</si>
  <si>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</si>
  <si>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</si>
  <si>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</si>
  <si>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</si>
  <si>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</si>
  <si>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</si>
  <si>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</si>
  <si>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</si>
  <si>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</si>
  <si>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</si>
  <si>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</si>
  <si>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</si>
  <si>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</si>
  <si>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</si>
  <si>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</si>
  <si>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</si>
  <si>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</si>
  <si>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</si>
  <si>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</si>
  <si>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</si>
  <si>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</si>
  <si>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</si>
  <si>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</si>
  <si>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</si>
  <si>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</si>
  <si>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</si>
  <si>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</si>
  <si>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</si>
  <si>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</si>
  <si>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</si>
  <si>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</si>
  <si>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</si>
  <si>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</si>
  <si>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</si>
  <si>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</si>
  <si>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</si>
  <si>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</si>
  <si>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</si>
  <si>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</si>
  <si>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</si>
  <si>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</si>
  <si>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</si>
  <si>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</si>
  <si>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</si>
  <si>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</si>
  <si>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</si>
  <si>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</si>
  <si>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</si>
  <si>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</si>
  <si>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</si>
  <si>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</si>
  <si>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</si>
  <si>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</si>
  <si>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</si>
  <si>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</si>
  <si>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</si>
  <si>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</si>
  <si>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</si>
  <si>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</si>
  <si>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</si>
  <si>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</si>
  <si>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</si>
  <si>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</si>
  <si>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</si>
  <si>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</si>
  <si>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</si>
  <si>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</si>
  <si>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</si>
  <si>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</si>
  <si>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</si>
  <si>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</si>
  <si>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</si>
  <si>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</si>
  <si>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</si>
  <si>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</si>
  <si>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</si>
  <si>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</si>
  <si>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</si>
  <si>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</si>
  <si>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</si>
  <si>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</si>
  <si>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</si>
  <si>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</si>
  <si>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</si>
  <si>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</si>
  <si>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</si>
  <si>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</si>
  <si>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</si>
  <si>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</si>
  <si>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</si>
  <si>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</si>
  <si>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</si>
  <si>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</si>
  <si>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</si>
  <si>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</si>
  <si>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</si>
  <si>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</si>
  <si>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</si>
  <si>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</si>
  <si>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</si>
  <si>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</si>
  <si>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</si>
  <si>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</si>
  <si>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</si>
  <si>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</si>
  <si>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</si>
  <si>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</si>
  <si>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</si>
  <si>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</si>
  <si>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</si>
  <si>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</si>
  <si>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</si>
  <si>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</si>
  <si>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</si>
  <si>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</si>
  <si>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</si>
  <si>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</si>
  <si>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</si>
  <si>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</si>
  <si>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</si>
  <si>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</si>
  <si>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</si>
  <si>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</si>
  <si>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</si>
  <si>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</si>
  <si>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</si>
  <si>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</si>
  <si>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</si>
  <si>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</si>
  <si>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</si>
  <si>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</si>
  <si>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</si>
  <si>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</si>
  <si>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</si>
  <si>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</si>
  <si>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</si>
  <si>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</si>
  <si>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</si>
  <si>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</si>
  <si>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</si>
  <si>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</si>
  <si>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</si>
  <si>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</si>
  <si>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</si>
  <si>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</si>
  <si>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</si>
  <si>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</si>
  <si>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</si>
  <si>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</si>
  <si>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</si>
  <si>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</si>
  <si>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</si>
  <si>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</si>
  <si>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</si>
  <si>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</si>
  <si>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</si>
  <si>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</si>
  <si>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</si>
  <si>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</si>
  <si>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</si>
  <si>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</si>
  <si>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</si>
  <si>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</si>
  <si>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</si>
  <si>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</si>
  <si>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</si>
  <si>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</si>
  <si>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</si>
  <si>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</si>
  <si>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</si>
  <si>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</si>
  <si>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</si>
  <si>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</si>
  <si>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</si>
  <si>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</si>
  <si>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</si>
  <si>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</si>
  <si>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</si>
  <si>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</si>
  <si>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</si>
  <si>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</si>
  <si>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</si>
  <si>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</si>
  <si>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</si>
  <si>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</si>
  <si>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</si>
  <si>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</si>
  <si>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</si>
  <si>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</si>
  <si>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</si>
  <si>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</si>
  <si>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</si>
  <si>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</si>
  <si>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</si>
  <si>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</si>
  <si>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</si>
  <si>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</si>
  <si>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</si>
  <si>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</si>
  <si>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</si>
  <si>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</si>
  <si>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</si>
  <si>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</si>
  <si>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</si>
  <si>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</si>
  <si>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</si>
  <si>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</si>
  <si>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</si>
  <si>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</si>
  <si>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</si>
  <si>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</si>
  <si>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</si>
  <si>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</si>
  <si>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</si>
  <si>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</si>
  <si>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</si>
  <si>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</si>
  <si>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</si>
  <si>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</si>
  <si>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</si>
  <si>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</si>
  <si>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</si>
  <si>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</si>
  <si>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</si>
  <si>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</si>
  <si>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</si>
  <si>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</si>
  <si>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</si>
  <si>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</si>
  <si>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</si>
  <si>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</si>
  <si>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</si>
  <si>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</si>
  <si>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</si>
  <si>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</si>
  <si>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</si>
  <si>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</si>
  <si>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</si>
  <si>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</si>
  <si>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</si>
  <si>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</si>
  <si>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</si>
  <si>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</si>
  <si>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</si>
  <si>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</si>
  <si>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</si>
  <si>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</si>
  <si>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</si>
  <si>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</si>
  <si>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</si>
  <si>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</si>
  <si>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</si>
  <si>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</si>
  <si>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</si>
  <si>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</si>
  <si>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</si>
  <si>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</si>
  <si>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</si>
  <si>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</si>
  <si>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</si>
  <si>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</si>
  <si>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</si>
  <si>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</si>
  <si>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</si>
  <si>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</si>
  <si>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</si>
  <si>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</si>
  <si>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</si>
  <si>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</si>
  <si>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</si>
  <si>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</si>
  <si>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</si>
  <si>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</si>
  <si>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</si>
  <si>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</si>
  <si>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</si>
  <si>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</si>
  <si>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</si>
  <si>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</si>
  <si>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</si>
  <si>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</si>
  <si>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</si>
  <si>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</si>
  <si>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</si>
  <si>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</si>
  <si>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</si>
  <si>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</si>
  <si>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</si>
  <si>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</si>
  <si>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</si>
  <si>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</si>
  <si>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</si>
  <si>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</si>
  <si>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</si>
  <si>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</si>
  <si>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</si>
  <si>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</si>
  <si>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</si>
  <si>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</si>
  <si>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</si>
  <si>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</si>
  <si>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</si>
  <si>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</si>
  <si>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</si>
  <si>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</si>
  <si>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</si>
  <si>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</si>
  <si>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</si>
  <si>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</si>
  <si>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</si>
  <si>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</si>
  <si>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</si>
  <si>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</si>
  <si>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</si>
  <si>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</si>
  <si>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</si>
  <si>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</si>
  <si>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</si>
  <si>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</si>
  <si>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</si>
  <si>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</si>
  <si>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</si>
  <si>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</si>
  <si>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</si>
  <si>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</si>
  <si>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</si>
  <si>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</si>
  <si>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</si>
  <si>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</si>
  <si>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</si>
  <si>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</si>
  <si>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</si>
  <si>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</si>
  <si>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</si>
  <si>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</si>
  <si>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</si>
  <si>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</si>
  <si>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</si>
  <si>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</si>
  <si>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</si>
  <si>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</si>
  <si>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</si>
  <si>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</si>
  <si>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</si>
  <si>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</si>
  <si>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</si>
  <si>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</si>
  <si>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</si>
  <si>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</si>
  <si>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</si>
  <si>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</si>
  <si>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</si>
  <si>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</si>
  <si>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</si>
  <si>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</si>
  <si>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</si>
  <si>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</si>
  <si>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</si>
  <si>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</si>
  <si>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</si>
  <si>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</si>
  <si>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</si>
  <si>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</si>
  <si>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</si>
  <si>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</si>
  <si>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</si>
  <si>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</si>
  <si>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</si>
  <si>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</si>
  <si>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</si>
  <si>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</si>
  <si>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</si>
  <si>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</si>
  <si>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</si>
  <si>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</si>
  <si>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</si>
  <si>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</si>
  <si>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</si>
  <si>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</si>
  <si>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</si>
  <si>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</si>
  <si>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</si>
  <si>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</si>
  <si>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</si>
  <si>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</si>
  <si>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</si>
  <si>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</si>
  <si>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</si>
  <si>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</si>
  <si>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</si>
  <si>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</si>
  <si>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</si>
  <si>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</si>
  <si>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</si>
  <si>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</si>
  <si>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</si>
  <si>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</si>
  <si>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</si>
  <si>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</si>
  <si>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</si>
  <si>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</si>
  <si>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</si>
  <si>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</si>
  <si>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</si>
  <si>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</si>
  <si>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</si>
  <si>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</si>
  <si>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</si>
  <si>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</si>
  <si>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</si>
  <si>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</si>
  <si>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</si>
  <si>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</si>
  <si>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</si>
  <si>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</si>
  <si>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</si>
  <si>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</si>
  <si>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</si>
  <si>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</si>
  <si>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</si>
  <si>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</si>
  <si>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</si>
  <si>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</si>
  <si>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</si>
  <si>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</si>
  <si>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</si>
  <si>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</si>
  <si>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</si>
  <si>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</si>
  <si>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</si>
  <si>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</si>
  <si>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</si>
  <si>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</si>
  <si>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</si>
  <si>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</si>
  <si>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</si>
  <si>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</si>
  <si>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</si>
  <si>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</si>
  <si>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</si>
  <si>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</si>
  <si>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</si>
  <si>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</si>
  <si>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</si>
  <si>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</si>
  <si>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</si>
  <si>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</si>
  <si>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</si>
  <si>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</si>
  <si>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</si>
  <si>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</si>
  <si>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</si>
  <si>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</si>
  <si>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</si>
  <si>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</si>
  <si>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</si>
  <si>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</si>
  <si>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</si>
  <si>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</si>
  <si>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</si>
  <si>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</si>
  <si>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</si>
  <si>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</si>
  <si>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</si>
  <si>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</si>
  <si>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</si>
  <si>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</si>
  <si>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</si>
  <si>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</si>
  <si>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</si>
  <si>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</si>
  <si>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</si>
  <si>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</si>
  <si>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</si>
  <si>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</si>
  <si>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</si>
  <si>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</si>
  <si>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</si>
  <si>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</si>
  <si>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</si>
  <si>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</si>
  <si>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</si>
  <si>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</si>
  <si>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</si>
  <si>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</si>
  <si>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</si>
  <si>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</si>
  <si>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</si>
  <si>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</si>
  <si>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</si>
  <si>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</si>
  <si>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</si>
  <si>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</si>
  <si>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</si>
  <si>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</si>
  <si>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</si>
  <si>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</si>
  <si>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</si>
  <si>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</si>
  <si>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</si>
  <si>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</si>
  <si>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</si>
  <si>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</si>
  <si>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</si>
  <si>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</si>
  <si>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</si>
  <si>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</si>
  <si>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</si>
  <si>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</si>
  <si>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</si>
  <si>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</si>
  <si>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</si>
  <si>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</si>
  <si>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</si>
  <si>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</si>
  <si>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</si>
  <si>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</si>
  <si>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</si>
  <si>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</si>
  <si>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</si>
  <si>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</si>
  <si>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</si>
  <si>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</si>
  <si>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</si>
  <si>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</si>
  <si>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</si>
  <si>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</si>
  <si>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</si>
  <si>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</si>
  <si>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</si>
  <si>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</si>
  <si>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</si>
  <si>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</si>
  <si>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</si>
  <si>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</si>
  <si>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</si>
  <si>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</si>
  <si>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</si>
  <si>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</si>
  <si>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</si>
  <si>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</si>
  <si>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</si>
  <si>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</si>
  <si>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</si>
  <si>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</si>
  <si>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</si>
  <si>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</si>
  <si>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</si>
  <si>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</si>
  <si>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</si>
  <si>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</si>
  <si>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</si>
  <si>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</si>
  <si>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</si>
  <si>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</si>
  <si>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</si>
  <si>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</si>
  <si>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</si>
  <si>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</si>
  <si>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</si>
  <si>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</si>
  <si>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</si>
  <si>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</si>
  <si>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</si>
  <si>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</si>
  <si>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</si>
  <si>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</si>
  <si>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</si>
  <si>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</si>
  <si>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</si>
  <si>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</si>
  <si>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</si>
  <si>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</si>
  <si>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</si>
  <si>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</si>
  <si>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</si>
  <si>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</si>
  <si>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</si>
  <si>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</si>
  <si>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</si>
  <si>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</si>
  <si>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</si>
  <si>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</si>
  <si>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</si>
  <si>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</si>
  <si>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</si>
  <si>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</si>
  <si>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</si>
  <si>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</si>
  <si>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</si>
  <si>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</si>
  <si>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</si>
  <si>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</si>
  <si>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</si>
  <si>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</si>
  <si>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</si>
  <si>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</si>
  <si>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</si>
  <si>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</si>
  <si>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</si>
  <si>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</si>
  <si>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</si>
  <si>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</si>
  <si>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</si>
  <si>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</si>
  <si>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</si>
  <si>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</si>
  <si>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</si>
  <si>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</si>
  <si>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</si>
  <si>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</si>
  <si>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</si>
  <si>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</si>
  <si>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</si>
  <si>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</si>
  <si>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</si>
  <si>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</si>
  <si>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</si>
  <si>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</si>
  <si>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</si>
  <si>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</si>
  <si>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</si>
  <si>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</si>
  <si>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</si>
  <si>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</si>
  <si>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</si>
  <si>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</si>
  <si>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</si>
  <si>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</si>
  <si>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</si>
  <si>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</si>
  <si>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</si>
  <si>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</si>
  <si>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</si>
  <si>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</si>
  <si>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</si>
  <si>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</si>
  <si>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</si>
  <si>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</si>
  <si>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</si>
  <si>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</si>
  <si>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</si>
  <si>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</si>
  <si>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</si>
  <si>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</si>
  <si>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</si>
  <si>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</si>
  <si>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</si>
  <si>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</si>
  <si>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</si>
  <si>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</si>
  <si>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</si>
  <si>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</si>
  <si>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</si>
  <si>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</si>
  <si>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</si>
  <si>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</si>
  <si>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</si>
  <si>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</si>
  <si>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</si>
  <si>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</si>
  <si>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</si>
  <si>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</si>
  <si>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</si>
  <si>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</si>
  <si>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</si>
  <si>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</si>
  <si>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</si>
  <si>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</si>
  <si>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</si>
  <si>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</si>
  <si>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</si>
  <si>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</si>
  <si>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</si>
  <si>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</si>
  <si>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</si>
  <si>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</si>
  <si>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</si>
  <si>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</si>
  <si>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</si>
  <si>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</si>
  <si>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</si>
  <si>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</si>
  <si>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</si>
  <si>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</si>
  <si>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</si>
  <si>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</si>
  <si>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</si>
  <si>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</si>
  <si>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</si>
  <si>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</si>
  <si>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</si>
  <si>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</si>
  <si>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</si>
  <si>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</si>
  <si>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</si>
  <si>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</si>
  <si>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</si>
  <si>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</si>
  <si>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</si>
  <si>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</si>
  <si>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</si>
  <si>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</si>
  <si>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</si>
  <si>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</si>
  <si>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</si>
  <si>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</si>
  <si>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</si>
  <si>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</si>
  <si>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</si>
  <si>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</si>
  <si>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</si>
  <si>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</si>
  <si>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</si>
  <si>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</si>
  <si>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</si>
  <si>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</si>
  <si>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</si>
  <si>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</si>
  <si>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</si>
  <si>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</si>
  <si>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</si>
  <si>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</si>
  <si>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</si>
  <si>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</si>
  <si>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</si>
  <si>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</si>
  <si>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</si>
  <si>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</si>
  <si>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</si>
  <si>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</si>
  <si>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</si>
  <si>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</si>
  <si>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</si>
  <si>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</si>
  <si>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</si>
  <si>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</si>
  <si>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</si>
  <si>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</si>
  <si>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</si>
  <si>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</si>
  <si>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</si>
  <si>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</si>
  <si>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</si>
  <si>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</si>
  <si>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</si>
  <si>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</si>
  <si>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</si>
  <si>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</si>
  <si>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</si>
  <si>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</si>
  <si>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</si>
  <si>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</si>
  <si>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</si>
  <si>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</si>
  <si>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</si>
  <si>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</si>
  <si>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</si>
  <si>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</si>
  <si>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</si>
  <si>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</si>
  <si>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</si>
  <si>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</si>
  <si>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</si>
  <si>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</si>
  <si>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</si>
  <si>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</si>
  <si>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</si>
  <si>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</si>
  <si>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</si>
  <si>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</si>
  <si>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</si>
  <si>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</si>
  <si>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</si>
  <si>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</si>
  <si>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</si>
  <si>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</si>
  <si>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</si>
  <si>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</si>
  <si>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</si>
  <si>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</si>
  <si>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</si>
  <si>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</si>
  <si>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</si>
  <si>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</si>
  <si>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</si>
  <si>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</si>
  <si>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</si>
  <si>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</si>
  <si>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</si>
  <si>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</si>
  <si>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</si>
  <si>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</si>
  <si>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</si>
  <si>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</si>
  <si>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</si>
  <si>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</si>
  <si>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</si>
  <si>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</si>
  <si>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</si>
  <si>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</si>
  <si>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</si>
  <si>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</si>
  <si>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</si>
  <si>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</si>
  <si>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</si>
  <si>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</si>
  <si>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</si>
  <si>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</si>
  <si>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</si>
  <si>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</si>
  <si>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</si>
  <si>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</si>
  <si>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</si>
  <si>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</si>
  <si>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</si>
  <si>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</si>
  <si>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</si>
  <si>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</si>
  <si>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</si>
  <si>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</si>
  <si>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</si>
  <si>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</si>
  <si>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</si>
  <si>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</si>
  <si>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</si>
  <si>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</si>
  <si>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</si>
  <si>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</si>
  <si>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</si>
  <si>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</si>
  <si>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</si>
  <si>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</si>
  <si>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</si>
  <si>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</si>
  <si>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</si>
  <si>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</si>
  <si>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</si>
  <si>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</si>
  <si>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</si>
  <si>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</si>
  <si>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</si>
  <si>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</si>
  <si>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</si>
  <si>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</si>
  <si>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</si>
  <si>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</si>
  <si>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</si>
  <si>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</si>
  <si>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</si>
  <si>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</si>
  <si>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</si>
  <si>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</si>
  <si>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</si>
  <si>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</si>
  <si>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</si>
  <si>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</si>
  <si>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</si>
  <si>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</si>
  <si>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</si>
  <si>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</si>
  <si>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</si>
  <si>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</si>
  <si>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</si>
  <si>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</si>
  <si>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</si>
  <si>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</si>
  <si>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</si>
  <si>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</si>
  <si>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</si>
  <si>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</si>
  <si>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</si>
  <si>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</si>
  <si>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</si>
  <si>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</si>
  <si>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</si>
  <si>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</si>
  <si>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</si>
  <si>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</si>
  <si>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</si>
  <si>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</si>
  <si>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</si>
  <si>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</si>
  <si>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</si>
  <si>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</si>
  <si>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</si>
  <si>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</si>
  <si>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</si>
  <si>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</si>
  <si>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</si>
  <si>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</si>
  <si>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</si>
  <si>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</si>
  <si>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</si>
  <si>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</si>
  <si>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</si>
  <si>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</si>
  <si>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</si>
  <si>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</si>
  <si>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</si>
  <si>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</si>
  <si>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</si>
  <si>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</si>
  <si>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</si>
  <si>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</si>
  <si>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</si>
  <si>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</si>
  <si>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</si>
  <si>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</si>
  <si>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</si>
  <si>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</si>
  <si>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</si>
  <si>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</si>
  <si>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</si>
  <si>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</si>
  <si>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</si>
  <si>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</si>
  <si>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</si>
  <si>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</si>
  <si>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</si>
  <si>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</si>
  <si>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</si>
  <si>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</si>
  <si>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</si>
  <si>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</si>
  <si>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</si>
  <si>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</si>
  <si>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</si>
  <si>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</si>
  <si>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</si>
  <si>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</si>
  <si>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</si>
  <si>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</si>
  <si>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</si>
  <si>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</si>
  <si>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</si>
  <si>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</si>
  <si>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</si>
  <si>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</si>
  <si>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</si>
  <si>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</si>
  <si>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</si>
  <si>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</si>
  <si>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</si>
  <si>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</si>
  <si>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</si>
  <si>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</si>
  <si>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</si>
  <si>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</si>
  <si>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</si>
  <si>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</si>
  <si>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</si>
  <si>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</si>
  <si>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</si>
  <si>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</si>
  <si>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</si>
  <si>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</si>
  <si>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</si>
  <si>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</si>
  <si>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</si>
  <si>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</si>
  <si>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</si>
  <si>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</si>
  <si>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</si>
  <si>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</si>
  <si>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</si>
  <si>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</si>
  <si>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</si>
  <si>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</si>
  <si>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</si>
  <si>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</si>
  <si>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</si>
  <si>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</si>
  <si>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</si>
  <si>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</si>
  <si>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</si>
  <si>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</si>
  <si>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</si>
  <si>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</si>
  <si>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</si>
  <si>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</si>
  <si>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</si>
  <si>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</si>
  <si>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</si>
  <si>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</si>
  <si>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</si>
  <si>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</si>
  <si>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</si>
  <si>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</si>
  <si>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</si>
  <si>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</si>
  <si>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</si>
  <si>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</si>
  <si>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</si>
  <si>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</si>
  <si>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</si>
  <si>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</si>
  <si>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</si>
  <si>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</si>
  <si>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</si>
  <si>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</si>
  <si>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</si>
  <si>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</si>
  <si>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</si>
  <si>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</si>
  <si>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</si>
  <si>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</si>
  <si>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</si>
  <si>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</si>
  <si>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</si>
  <si>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</si>
  <si>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</si>
  <si>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</si>
  <si>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</si>
  <si>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</si>
  <si>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</si>
  <si>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</si>
  <si>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</si>
  <si>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</si>
  <si>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</si>
  <si>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</si>
  <si>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</si>
  <si>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</si>
  <si>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</si>
  <si>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</si>
  <si>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</si>
  <si>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</si>
  <si>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</si>
  <si>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</si>
  <si>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</si>
  <si>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</si>
  <si>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</si>
  <si>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</si>
  <si>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</si>
  <si>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</si>
  <si>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</si>
  <si>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</si>
  <si>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</si>
  <si>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</si>
  <si>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</si>
  <si>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</si>
  <si>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</si>
  <si>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</si>
  <si>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</si>
  <si>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</si>
  <si>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</si>
  <si>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</si>
  <si>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</si>
  <si>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</si>
  <si>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</si>
  <si>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</si>
  <si>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</si>
  <si>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</si>
  <si>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</si>
  <si>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</si>
  <si>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</si>
  <si>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</si>
  <si>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</si>
  <si>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</si>
  <si>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</si>
  <si>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</si>
  <si>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</si>
  <si>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</si>
  <si>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</si>
  <si>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</si>
  <si>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</si>
  <si>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</si>
  <si>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</si>
  <si>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</si>
  <si>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</si>
  <si>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</si>
  <si>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</si>
  <si>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</si>
  <si>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</si>
  <si>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</si>
  <si>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</si>
  <si>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</si>
  <si>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</si>
  <si>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</si>
  <si>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</si>
  <si>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</si>
  <si>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</si>
  <si>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</si>
  <si>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</si>
  <si>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</si>
  <si>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</si>
  <si>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</si>
  <si>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</si>
  <si>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</si>
  <si>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</si>
  <si>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</si>
  <si>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</si>
  <si>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</si>
  <si>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</si>
  <si>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</si>
  <si>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</si>
  <si>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</si>
  <si>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</si>
  <si>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</si>
  <si>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</si>
  <si>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</si>
  <si>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</si>
  <si>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</si>
  <si>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</si>
  <si>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</si>
  <si>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</si>
  <si>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</si>
  <si>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</si>
  <si>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</si>
  <si>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</si>
  <si>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</si>
  <si>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</si>
  <si>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</si>
  <si>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</si>
  <si>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</si>
  <si>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</si>
  <si>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</si>
  <si>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</si>
  <si>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</si>
  <si>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</si>
  <si>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</si>
  <si>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</si>
  <si>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</si>
  <si>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</si>
  <si>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</si>
  <si>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</si>
  <si>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</si>
  <si>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</si>
  <si>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</si>
  <si>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</si>
  <si>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</si>
  <si>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</si>
  <si>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</si>
  <si>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</si>
  <si>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</si>
  <si>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</si>
  <si>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</si>
  <si>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</si>
  <si>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</si>
  <si>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</si>
  <si>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</si>
  <si>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</si>
  <si>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</si>
  <si>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</si>
  <si>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</si>
  <si>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</si>
  <si>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</si>
  <si>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</si>
  <si>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</si>
  <si>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</si>
  <si>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</si>
  <si>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</si>
  <si>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</si>
  <si>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</si>
  <si>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</si>
  <si>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</si>
  <si>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</si>
  <si>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</si>
  <si>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</si>
  <si>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</si>
  <si>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</si>
  <si>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</si>
  <si>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</si>
  <si>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</si>
  <si>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</si>
  <si>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</si>
  <si>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</si>
  <si>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</si>
  <si>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</si>
  <si>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</si>
  <si>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</si>
  <si>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</si>
  <si>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</si>
  <si>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</si>
  <si>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</si>
  <si>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</si>
  <si>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</si>
  <si>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</si>
  <si>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</si>
  <si>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</si>
  <si>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</si>
  <si>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</si>
  <si>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</si>
  <si>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</si>
  <si>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</si>
  <si>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</si>
  <si>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</si>
  <si>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</si>
  <si>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</si>
  <si>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</si>
  <si>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</si>
  <si>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</si>
  <si>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</si>
  <si>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</si>
  <si>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</si>
  <si>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</si>
  <si>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</si>
  <si>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</si>
  <si>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</si>
  <si>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</si>
  <si>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</si>
  <si>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</si>
  <si>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</si>
  <si>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</si>
  <si>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</si>
  <si>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</si>
  <si>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</si>
  <si>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</si>
  <si>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</si>
  <si>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</si>
  <si>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</si>
  <si>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</si>
  <si>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</si>
  <si>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</si>
  <si>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</si>
  <si>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</si>
  <si>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</si>
  <si>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</si>
  <si>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</si>
  <si>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</si>
  <si>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</si>
  <si>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</si>
  <si>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</si>
  <si>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</si>
  <si>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</si>
  <si>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</si>
  <si>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</si>
  <si>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</si>
  <si>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</si>
  <si>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</si>
  <si>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</si>
  <si>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</si>
  <si>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</si>
  <si>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</si>
  <si>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</si>
  <si>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</si>
  <si>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</si>
  <si>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</si>
  <si>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</si>
  <si>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</si>
  <si>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</si>
  <si>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</si>
  <si>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</si>
  <si>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</si>
  <si>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</si>
  <si>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</si>
  <si>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</si>
  <si>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</si>
  <si>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</si>
  <si>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</si>
  <si>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</si>
  <si>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</si>
  <si>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</si>
  <si>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</si>
  <si>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</si>
  <si>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</si>
  <si>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</si>
  <si>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</si>
  <si>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</si>
  <si>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</si>
  <si>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</si>
  <si>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</si>
  <si>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</si>
  <si>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</si>
  <si>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</si>
  <si>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</si>
  <si>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</si>
  <si>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</si>
  <si>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</si>
  <si>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</si>
  <si>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</si>
  <si>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</si>
  <si>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</si>
  <si>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</si>
  <si>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</si>
  <si>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</si>
  <si>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</si>
  <si>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</si>
  <si>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</si>
  <si>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</si>
  <si>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</si>
  <si>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</si>
  <si>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</si>
  <si>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</si>
  <si>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</si>
  <si>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</si>
  <si>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</si>
  <si>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</si>
  <si>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</si>
  <si>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</si>
  <si>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</si>
  <si>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</si>
  <si>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</si>
  <si>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</si>
  <si>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</si>
  <si>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</si>
  <si>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</si>
  <si>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</si>
  <si>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</si>
  <si>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</si>
  <si>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</si>
  <si>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</si>
  <si>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</si>
  <si>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</si>
  <si>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</si>
  <si>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</si>
  <si>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</si>
  <si>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</si>
  <si>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</si>
  <si>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</si>
  <si>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</si>
  <si>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</si>
  <si>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</si>
  <si>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</si>
  <si>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</si>
  <si>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</si>
  <si>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</si>
  <si>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</si>
  <si>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</si>
  <si>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</si>
  <si>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</si>
  <si>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</si>
  <si>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</si>
  <si>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</si>
  <si>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</si>
  <si>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</si>
  <si>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</si>
  <si>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</si>
  <si>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</si>
  <si>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</si>
  <si>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</si>
  <si>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</si>
  <si>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</si>
  <si>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</si>
  <si>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</si>
  <si>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</si>
  <si>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</si>
  <si>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</si>
  <si>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</si>
  <si>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</si>
  <si>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</si>
  <si>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</si>
  <si>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</si>
  <si>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</si>
  <si>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</si>
  <si>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</si>
  <si>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</si>
  <si>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</si>
  <si>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</si>
  <si>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</si>
  <si>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</si>
  <si>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</si>
  <si>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</si>
  <si>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</si>
  <si>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</si>
  <si>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</si>
  <si>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</si>
  <si>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</si>
  <si>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</si>
  <si>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</si>
  <si>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</si>
  <si>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</si>
  <si>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</si>
  <si>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</si>
  <si>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</si>
  <si>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</si>
  <si>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</si>
  <si>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</si>
  <si>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</si>
  <si>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</si>
  <si>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</si>
  <si>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</si>
  <si>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</si>
  <si>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</si>
  <si>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</si>
  <si>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</si>
  <si>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</si>
  <si>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</si>
  <si>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</si>
  <si>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</si>
  <si>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</si>
  <si>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</si>
  <si>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</si>
  <si>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</si>
  <si>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</si>
  <si>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</si>
  <si>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</si>
  <si>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</si>
  <si>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</si>
  <si>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</si>
  <si>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</si>
  <si>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</si>
  <si>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</si>
  <si>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</si>
  <si>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</si>
  <si>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</si>
  <si>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</si>
  <si>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</si>
  <si>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</si>
  <si>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</si>
  <si>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</si>
  <si>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</si>
  <si>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</si>
  <si>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</si>
  <si>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</si>
  <si>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</si>
  <si>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</si>
  <si>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</si>
  <si>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</si>
  <si>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</si>
  <si>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</si>
  <si>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</si>
  <si>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</si>
  <si>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</si>
  <si>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</si>
  <si>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</si>
  <si>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</si>
  <si>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</si>
  <si>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</si>
  <si>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</si>
  <si>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</si>
  <si>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</si>
  <si>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</si>
  <si>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</si>
  <si>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</si>
  <si>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</si>
  <si>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</si>
  <si>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</si>
  <si>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</si>
  <si>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</si>
  <si>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</si>
  <si>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</si>
  <si>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</si>
  <si>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</si>
  <si>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</si>
  <si>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</si>
  <si>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</si>
  <si>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</si>
  <si>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</si>
  <si>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</si>
  <si>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</si>
  <si>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</si>
  <si>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</si>
  <si>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</si>
  <si>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</si>
  <si>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</si>
  <si>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</si>
  <si>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</si>
  <si>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</si>
  <si>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</si>
  <si>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</si>
  <si>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</si>
  <si>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</si>
  <si>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</si>
  <si>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</si>
  <si>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</si>
  <si>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</si>
  <si>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</si>
  <si>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</si>
  <si>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</si>
  <si>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</si>
  <si>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</si>
  <si>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</si>
  <si>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</si>
  <si>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</si>
  <si>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</si>
  <si>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</si>
  <si>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</si>
  <si>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</si>
  <si>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</si>
  <si>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</si>
  <si>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</si>
  <si>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</si>
  <si>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</si>
  <si>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</si>
  <si>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</si>
  <si>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</si>
  <si>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</si>
  <si>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</si>
  <si>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</si>
  <si>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</si>
  <si>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</si>
  <si>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</si>
  <si>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</si>
  <si>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</si>
  <si>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</si>
  <si>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</si>
  <si>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</si>
  <si>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</si>
  <si>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</si>
  <si>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</si>
  <si>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</si>
  <si>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</si>
  <si>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</si>
  <si>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</si>
  <si>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</si>
  <si>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</si>
  <si>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</si>
  <si>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</si>
  <si>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</si>
  <si>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</si>
  <si>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</si>
  <si>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</si>
  <si>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</si>
  <si>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</si>
  <si>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</si>
  <si>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</si>
  <si>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</si>
  <si>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</si>
  <si>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</si>
  <si>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</si>
  <si>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</si>
  <si>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</si>
  <si>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</si>
  <si>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</si>
  <si>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</si>
  <si>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</si>
  <si>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</si>
  <si>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</si>
  <si>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</si>
  <si>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</si>
  <si>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</si>
  <si>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</si>
  <si>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</si>
  <si>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</si>
  <si>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</si>
  <si>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</si>
  <si>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</si>
  <si>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</si>
  <si>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</si>
  <si>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</si>
  <si>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</si>
  <si>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</si>
  <si>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</si>
  <si>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</si>
  <si>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</si>
  <si>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</si>
  <si>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</si>
  <si>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</si>
  <si>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</si>
  <si>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</si>
  <si>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</si>
  <si>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</si>
  <si>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</si>
  <si>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</si>
  <si>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</si>
  <si>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</si>
  <si>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</si>
  <si>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</si>
  <si>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</si>
  <si>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</si>
  <si>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</si>
  <si>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</si>
  <si>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</si>
  <si>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</si>
  <si>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</si>
  <si>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</si>
  <si>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</si>
  <si>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</si>
  <si>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</si>
  <si>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</si>
  <si>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</si>
  <si>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</si>
  <si>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</si>
  <si>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</si>
  <si>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</si>
  <si>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</si>
  <si>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</si>
  <si>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</si>
  <si>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</si>
  <si>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</si>
  <si>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</si>
  <si>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</si>
  <si>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</si>
  <si>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</si>
  <si>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</si>
  <si>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</si>
  <si>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</si>
  <si>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</si>
  <si>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</si>
  <si>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</si>
  <si>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</si>
  <si>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</si>
  <si>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</si>
  <si>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</si>
  <si>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</si>
  <si>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</si>
  <si>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</si>
  <si>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</si>
  <si>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</si>
  <si>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</si>
  <si>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</si>
  <si>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</si>
  <si>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</si>
  <si>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</si>
  <si>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</si>
  <si>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</si>
  <si>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</si>
  <si>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</si>
  <si>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</si>
  <si>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</si>
  <si>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</si>
  <si>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</si>
  <si>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</si>
  <si>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</si>
  <si>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</si>
  <si>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</si>
  <si>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</si>
  <si>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</si>
  <si>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</si>
  <si>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</si>
  <si>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</si>
  <si>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</si>
  <si>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</si>
  <si>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</si>
  <si>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</si>
  <si>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</si>
  <si>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</si>
  <si>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</si>
  <si>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</si>
  <si>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</si>
  <si>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</si>
  <si>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</si>
  <si>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</si>
  <si>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</si>
  <si>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</si>
  <si>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</si>
  <si>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</si>
  <si>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</si>
  <si>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</si>
  <si>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</si>
  <si>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</si>
  <si>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</si>
  <si>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</si>
  <si>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</si>
  <si>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</si>
  <si>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</si>
  <si>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</si>
  <si>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</si>
  <si>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</si>
  <si>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</si>
  <si>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</si>
  <si>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</si>
  <si>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</si>
  <si>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</si>
  <si>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</si>
  <si>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</si>
  <si>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</si>
  <si>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</si>
  <si>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</si>
  <si>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</si>
  <si>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</si>
  <si>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</si>
  <si>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</si>
  <si>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</si>
  <si>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</si>
  <si>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</si>
  <si>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</si>
  <si>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</si>
  <si>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</si>
  <si>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</si>
  <si>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</si>
  <si>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</si>
  <si>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</si>
  <si>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</si>
  <si>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</si>
  <si>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</si>
  <si>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</si>
  <si>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</si>
  <si>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</si>
  <si>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</si>
  <si>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</si>
  <si>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</si>
  <si>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</si>
  <si>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</si>
  <si>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</si>
  <si>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</si>
  <si>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</si>
  <si>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</si>
  <si>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</si>
  <si>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</si>
  <si>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</si>
  <si>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</si>
  <si>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</si>
  <si>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</si>
  <si>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</si>
  <si>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</si>
  <si>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</si>
  <si>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</si>
  <si>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</si>
  <si>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</si>
  <si>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</si>
  <si>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</si>
  <si>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</si>
  <si>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</si>
  <si>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</si>
  <si>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</si>
  <si>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</si>
  <si>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</si>
  <si>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</si>
  <si>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</si>
  <si>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</si>
  <si>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</si>
  <si>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</si>
  <si>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</si>
  <si>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</si>
  <si>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</si>
  <si>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</si>
  <si>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</si>
  <si>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</si>
  <si>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</si>
  <si>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</si>
  <si>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</si>
  <si>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</si>
  <si>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</si>
  <si>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</si>
  <si>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</si>
  <si>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</si>
  <si>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</si>
  <si>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</si>
  <si>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</si>
  <si>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</si>
  <si>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</si>
  <si>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</si>
  <si>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</si>
  <si>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</si>
  <si>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</si>
  <si>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</si>
  <si>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</si>
  <si>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</si>
  <si>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</si>
  <si>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</si>
  <si>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</si>
  <si>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</si>
  <si>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</si>
  <si>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</si>
  <si>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</si>
  <si>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</si>
  <si>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</si>
  <si>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</si>
  <si>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</si>
  <si>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</si>
  <si>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</si>
  <si>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</si>
  <si>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</si>
  <si>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</si>
  <si>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</si>
  <si>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</si>
  <si>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</si>
  <si>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</si>
  <si>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</si>
  <si>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</si>
  <si>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</si>
  <si>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</si>
  <si>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</si>
  <si>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</si>
  <si>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</si>
  <si>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</si>
  <si>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</si>
  <si>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</si>
  <si>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</si>
  <si>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</si>
  <si>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</si>
  <si>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</si>
  <si>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</si>
  <si>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</si>
  <si>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</si>
  <si>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</si>
  <si>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</si>
  <si>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</si>
  <si>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</si>
  <si>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</si>
  <si>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</si>
  <si>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</si>
  <si>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</si>
  <si>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</si>
  <si>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</si>
  <si>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</si>
  <si>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</si>
  <si>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</si>
  <si>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</si>
  <si>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</si>
  <si>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</si>
  <si>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</si>
  <si>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</si>
  <si>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</si>
  <si>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</si>
  <si>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</si>
  <si>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</si>
  <si>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</si>
  <si>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</si>
  <si>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</si>
  <si>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</si>
  <si>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</si>
  <si>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</si>
  <si>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</si>
  <si>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</si>
  <si>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</si>
  <si>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</si>
  <si>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</si>
  <si>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</si>
  <si>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</si>
  <si>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</si>
  <si>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</si>
  <si>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</si>
  <si>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</si>
  <si>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</si>
  <si>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</si>
  <si>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</si>
  <si>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</si>
  <si>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</si>
  <si>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</si>
  <si>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</si>
  <si>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</si>
  <si>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</si>
  <si>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</si>
  <si>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</si>
  <si>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</si>
  <si>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</si>
  <si>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</si>
  <si>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</si>
  <si>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</si>
  <si>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</si>
  <si>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</si>
  <si>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</si>
  <si>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</si>
  <si>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</si>
  <si>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</si>
  <si>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</si>
  <si>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</si>
  <si>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</si>
  <si>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</si>
  <si>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</si>
  <si>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</si>
  <si>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</si>
  <si>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</si>
  <si>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</si>
  <si>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</si>
  <si>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</si>
  <si>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</si>
  <si>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</si>
  <si>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</si>
  <si>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</si>
  <si>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</si>
  <si>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</si>
  <si>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</si>
  <si>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</si>
  <si>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</si>
  <si>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</si>
  <si>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</si>
  <si>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</si>
  <si>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</si>
  <si>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</si>
  <si>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</si>
  <si>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</si>
  <si>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</si>
  <si>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</si>
  <si>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</si>
  <si>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</si>
  <si>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</si>
  <si>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</si>
  <si>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</si>
  <si>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</si>
  <si>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</si>
  <si>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</si>
  <si>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</si>
  <si>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</si>
  <si>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</si>
  <si>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</si>
  <si>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</si>
  <si>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</si>
  <si>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</si>
  <si>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</si>
  <si>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</si>
  <si>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</si>
  <si>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</si>
  <si>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</si>
  <si>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</si>
  <si>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</si>
  <si>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</si>
  <si>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</si>
  <si>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</si>
  <si>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</si>
  <si>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</si>
  <si>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</si>
  <si>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</si>
  <si>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</si>
  <si>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</si>
  <si>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</si>
  <si>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</si>
  <si>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</si>
  <si>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</si>
  <si>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</si>
  <si>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</si>
  <si>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</si>
  <si>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</si>
  <si>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</si>
  <si>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</si>
  <si>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</si>
  <si>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</si>
  <si>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</si>
  <si>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</si>
  <si>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</si>
  <si>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</si>
  <si>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</si>
  <si>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</si>
  <si>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</si>
  <si>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</si>
  <si>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</si>
  <si>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</si>
  <si>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</si>
  <si>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</si>
  <si>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</si>
  <si>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</si>
  <si>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</si>
  <si>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</si>
  <si>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</si>
  <si>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</si>
  <si>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</si>
  <si>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</si>
  <si>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</si>
  <si>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</si>
  <si>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</si>
  <si>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</si>
  <si>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</si>
  <si>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</si>
  <si>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</si>
  <si>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</si>
  <si>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</si>
  <si>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</si>
  <si>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</si>
  <si>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</si>
  <si>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</si>
  <si>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</si>
  <si>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</si>
  <si>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</si>
  <si>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</si>
  <si>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</si>
  <si>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</si>
  <si>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</si>
  <si>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</si>
  <si>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</si>
  <si>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</si>
  <si>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</si>
  <si>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</si>
  <si>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</si>
  <si>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</si>
  <si>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</si>
  <si>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</si>
  <si>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</si>
  <si>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</si>
  <si>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</si>
  <si>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</si>
  <si>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</si>
  <si>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</si>
  <si>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</si>
  <si>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</si>
  <si>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</si>
  <si>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</si>
  <si>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</si>
  <si>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</si>
  <si>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</si>
  <si>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</si>
  <si>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</si>
  <si>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</si>
  <si>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</si>
  <si>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</si>
  <si>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</si>
  <si>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</si>
  <si>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</si>
  <si>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</si>
  <si>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</si>
  <si>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</si>
  <si>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</si>
  <si>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</si>
  <si>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</si>
  <si>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</si>
  <si>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</si>
  <si>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</si>
  <si>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</si>
  <si>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</si>
  <si>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</si>
  <si>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</si>
  <si>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</si>
  <si>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</si>
  <si>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</si>
  <si>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</si>
  <si>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</si>
  <si>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</si>
  <si>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</si>
  <si>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</si>
  <si>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</si>
  <si>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</si>
  <si>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</si>
  <si>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</si>
  <si>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</si>
  <si>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</si>
  <si>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</si>
  <si>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</si>
  <si>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</si>
  <si>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</si>
  <si>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</si>
  <si>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</si>
  <si>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</si>
  <si>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</si>
  <si>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</si>
  <si>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</si>
  <si>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</si>
  <si>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</si>
  <si>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</si>
  <si>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</si>
  <si>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</si>
  <si>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</si>
  <si>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</si>
  <si>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</si>
  <si>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</si>
  <si>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</si>
  <si>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</si>
  <si>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</si>
  <si>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</si>
  <si>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</si>
  <si>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</si>
  <si>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</si>
  <si>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</si>
  <si>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</si>
  <si>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</si>
  <si>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</si>
  <si>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</si>
  <si>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</si>
  <si>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</si>
  <si>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</si>
  <si>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</si>
  <si>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</si>
  <si>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</si>
  <si>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</si>
  <si>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</si>
  <si>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</si>
  <si>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</si>
  <si>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</si>
  <si>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</si>
  <si>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</si>
  <si>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</si>
  <si>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</si>
  <si>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</si>
  <si>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</si>
  <si>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</si>
  <si>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</si>
  <si>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</si>
  <si>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</si>
  <si>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</si>
  <si>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</si>
  <si>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</si>
  <si>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</si>
  <si>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</si>
  <si>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</si>
  <si>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</si>
  <si>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</si>
  <si>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</si>
  <si>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</si>
  <si>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</si>
  <si>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</si>
  <si>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</si>
  <si>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</si>
  <si>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</si>
  <si>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</si>
  <si>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</si>
  <si>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</si>
  <si>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</si>
  <si>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</si>
  <si>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</si>
  <si>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</si>
  <si>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</si>
  <si>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</si>
  <si>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</si>
  <si>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</si>
  <si>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</si>
  <si>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</si>
  <si>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</si>
  <si>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</si>
  <si>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</si>
  <si>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</si>
  <si>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</si>
  <si>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</si>
  <si>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</si>
  <si>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</si>
  <si>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</si>
  <si>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</si>
  <si>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</si>
  <si>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</si>
  <si>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</si>
  <si>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</si>
  <si>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</si>
  <si>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</si>
  <si>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</si>
  <si>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</si>
  <si>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</si>
  <si>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</si>
  <si>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</si>
  <si>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</si>
  <si>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</si>
  <si>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</si>
  <si>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</si>
  <si>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</si>
  <si>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</si>
  <si>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</si>
  <si>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</si>
  <si>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</si>
  <si>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</si>
  <si>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</si>
  <si>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</si>
  <si>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</si>
  <si>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</si>
  <si>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</si>
  <si>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</si>
  <si>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</si>
  <si>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</si>
  <si>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</si>
  <si>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</si>
  <si>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</si>
  <si>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</si>
  <si>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</si>
  <si>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</si>
  <si>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</si>
  <si>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</si>
  <si>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</si>
  <si>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</si>
  <si>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</si>
  <si>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</si>
  <si>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</si>
  <si>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</si>
  <si>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</si>
  <si>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</si>
  <si>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</si>
  <si>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</si>
  <si>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</si>
  <si>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</si>
  <si>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</si>
  <si>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</si>
  <si>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</si>
  <si>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</si>
  <si>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</si>
  <si>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</si>
  <si>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</si>
  <si>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</si>
  <si>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</si>
  <si>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</si>
  <si>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</si>
  <si>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</si>
  <si>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</si>
  <si>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</si>
  <si>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</si>
  <si>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</si>
  <si>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</si>
  <si>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</si>
  <si>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</si>
  <si>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</si>
  <si>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</si>
  <si>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</si>
  <si>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</si>
  <si>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</si>
  <si>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</si>
  <si>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</si>
  <si>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</si>
  <si>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</si>
  <si>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</si>
  <si>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</si>
  <si>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</si>
  <si>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</si>
  <si>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</si>
  <si>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</si>
  <si>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</si>
  <si>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</si>
  <si>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</si>
  <si>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</si>
  <si>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</si>
  <si>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</si>
  <si>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</si>
  <si>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</si>
  <si>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</si>
  <si>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</si>
  <si>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</si>
  <si>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</si>
  <si>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</si>
  <si>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</si>
  <si>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</si>
  <si>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</si>
  <si>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</si>
  <si>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</si>
  <si>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</si>
  <si>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</si>
  <si>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</si>
  <si>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</si>
  <si>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</si>
  <si>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</si>
  <si>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</si>
  <si>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</si>
  <si>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</si>
  <si>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</si>
  <si>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</si>
  <si>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</si>
  <si>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</si>
  <si>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</si>
  <si>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</si>
  <si>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</si>
  <si>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</si>
  <si>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</si>
  <si>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</si>
  <si>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</si>
  <si>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</si>
  <si>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</si>
  <si>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</si>
  <si>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</si>
  <si>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</si>
  <si>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</si>
  <si>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</si>
  <si>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</si>
  <si>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</si>
  <si>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</si>
  <si>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</si>
  <si>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</si>
  <si>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</si>
  <si>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</si>
  <si>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</si>
  <si>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</si>
  <si>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</si>
  <si>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</si>
  <si>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</si>
  <si>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</si>
  <si>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</si>
  <si>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</si>
  <si>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</si>
  <si>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</si>
  <si>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</si>
  <si>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</si>
  <si>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</si>
  <si>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</si>
  <si>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</si>
  <si>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</si>
  <si>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</si>
  <si>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</si>
  <si>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</si>
  <si>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</si>
  <si>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</si>
  <si>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</si>
  <si>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</si>
  <si>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</si>
  <si>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</si>
  <si>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</si>
  <si>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</si>
  <si>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</si>
  <si>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</si>
  <si>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</si>
  <si>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</si>
  <si>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</si>
  <si>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</si>
  <si>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</si>
  <si>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</si>
  <si>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</si>
  <si>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</si>
  <si>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</si>
  <si>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</si>
  <si>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</si>
  <si>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</si>
  <si>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</si>
  <si>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</si>
  <si>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</si>
  <si>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</si>
  <si>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</si>
  <si>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</si>
  <si>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</si>
  <si>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</si>
  <si>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</si>
  <si>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</si>
  <si>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</si>
  <si>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</si>
  <si>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</si>
  <si>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</si>
  <si>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</si>
  <si>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</si>
  <si>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</si>
  <si>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</si>
  <si>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</si>
  <si>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</si>
  <si>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</si>
  <si>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</si>
  <si>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</si>
  <si>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</si>
  <si>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</si>
  <si>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</si>
  <si>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</si>
  <si>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</si>
  <si>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</si>
  <si>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</si>
  <si>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</si>
  <si>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</si>
  <si>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</si>
  <si>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</si>
  <si>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</si>
  <si>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</si>
  <si>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</si>
  <si>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</si>
  <si>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</si>
  <si>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</si>
  <si>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</si>
  <si>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</si>
  <si>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</si>
  <si>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</si>
  <si>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</si>
  <si>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</si>
  <si>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</si>
  <si>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</si>
  <si>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</si>
  <si>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</si>
  <si>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</si>
  <si>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</si>
  <si>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</si>
  <si>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</si>
  <si>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</si>
  <si>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</si>
  <si>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</si>
  <si>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</si>
  <si>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</si>
  <si>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</si>
  <si>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</si>
  <si>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</si>
  <si>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</si>
  <si>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</si>
  <si>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</si>
  <si>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</si>
  <si>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</si>
  <si>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</si>
  <si>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</si>
  <si>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</si>
  <si>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</si>
  <si>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</si>
  <si>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</si>
  <si>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</si>
  <si>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</si>
  <si>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</si>
  <si>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</si>
  <si>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</si>
  <si>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</si>
  <si>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</si>
  <si>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</si>
  <si>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</si>
  <si>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</si>
  <si>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</si>
  <si>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</si>
  <si>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</si>
  <si>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</si>
  <si>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</si>
  <si>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</si>
  <si>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</si>
  <si>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</si>
  <si>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</si>
  <si>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</si>
  <si>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</si>
  <si>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</si>
  <si>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</si>
  <si>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</si>
  <si>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</si>
  <si>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</si>
  <si>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</si>
  <si>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</si>
  <si>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</si>
  <si>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</si>
  <si>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</si>
  <si>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</si>
  <si>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</si>
  <si>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</si>
  <si>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</si>
  <si>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</si>
  <si>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</si>
  <si>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</si>
  <si>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</si>
  <si>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</si>
  <si>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</si>
  <si>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</si>
  <si>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</si>
  <si>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</si>
  <si>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</si>
  <si>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</si>
  <si>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</si>
  <si>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</si>
  <si>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</si>
  <si>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</si>
  <si>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</si>
  <si>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</si>
  <si>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</si>
  <si>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</si>
  <si>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</si>
  <si>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</si>
  <si>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</si>
  <si>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</si>
  <si>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</si>
  <si>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</si>
  <si>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</si>
  <si>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</si>
  <si>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</si>
  <si>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</si>
  <si>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</si>
  <si>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</si>
  <si>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</si>
  <si>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</si>
  <si>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</si>
  <si>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</si>
  <si>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</si>
  <si>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</si>
  <si>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</si>
  <si>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</si>
  <si>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</si>
  <si>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</si>
  <si>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</si>
  <si>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</si>
  <si>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</si>
  <si>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</si>
  <si>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</si>
  <si>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</si>
  <si>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</si>
  <si>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</si>
  <si>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</si>
  <si>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</si>
  <si>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</si>
  <si>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</si>
  <si>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</si>
  <si>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</si>
  <si>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</si>
  <si>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</si>
  <si>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</si>
  <si>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</si>
  <si>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</si>
  <si>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</si>
  <si>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</si>
  <si>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</si>
  <si>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</si>
  <si>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</si>
  <si>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</si>
  <si>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</si>
  <si>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</si>
  <si>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</si>
  <si>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</si>
  <si>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</si>
  <si>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</si>
  <si>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</si>
  <si>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</si>
  <si>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</si>
  <si>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</si>
  <si>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</si>
  <si>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</si>
  <si>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</si>
  <si>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</si>
  <si>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</si>
  <si>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</si>
  <si>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</si>
  <si>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</si>
  <si>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</si>
  <si>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</si>
  <si>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</si>
  <si>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</si>
  <si>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</si>
  <si>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</si>
  <si>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</si>
  <si>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</si>
  <si>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</si>
  <si>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</si>
  <si>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</si>
  <si>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</si>
  <si>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</si>
  <si>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</si>
  <si>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</si>
  <si>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</si>
  <si>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</si>
  <si>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</si>
  <si>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</si>
  <si>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</si>
  <si>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</si>
  <si>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</si>
  <si>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</si>
  <si>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</si>
  <si>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</si>
  <si>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</si>
  <si>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</si>
  <si>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</si>
  <si>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</si>
  <si>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</si>
  <si>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</si>
  <si>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</si>
  <si>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</si>
  <si>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</si>
  <si>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</si>
  <si>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</si>
  <si>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</si>
  <si>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</si>
  <si>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</si>
  <si>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</si>
  <si>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</si>
  <si>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</si>
  <si>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</si>
  <si>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</si>
  <si>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</si>
  <si>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</si>
  <si>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</si>
  <si>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</si>
  <si>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</si>
  <si>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</si>
  <si>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</si>
  <si>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</si>
  <si>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</si>
  <si>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</si>
  <si>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</si>
  <si>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</si>
  <si>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</si>
  <si>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</si>
  <si>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</si>
  <si>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</si>
  <si>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</si>
  <si>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</si>
  <si>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</si>
  <si>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</si>
  <si>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</si>
  <si>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</si>
  <si>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</si>
  <si>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</si>
  <si>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</si>
  <si>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</si>
  <si>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</si>
  <si>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</si>
  <si>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</si>
  <si>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</si>
  <si>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</si>
  <si>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</si>
  <si>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</si>
  <si>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</si>
  <si>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</si>
  <si>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</si>
  <si>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</si>
  <si>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</si>
  <si>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</si>
  <si>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</si>
  <si>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</si>
  <si>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</si>
  <si>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</si>
  <si>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</si>
  <si>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</si>
  <si>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</si>
  <si>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</si>
  <si>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</si>
  <si>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</si>
  <si>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</si>
  <si>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</si>
  <si>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</si>
  <si>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</si>
  <si>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</si>
  <si>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</si>
  <si>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</si>
  <si>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</si>
  <si>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</si>
  <si>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</si>
  <si>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</si>
  <si>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</si>
  <si>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</si>
  <si>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</si>
  <si>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</si>
  <si>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</si>
  <si>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</si>
  <si>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</si>
  <si>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</si>
  <si>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</si>
  <si>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</si>
  <si>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</si>
  <si>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</si>
  <si>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</si>
  <si>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</si>
  <si>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</si>
  <si>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</si>
  <si>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</si>
  <si>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</si>
  <si>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</si>
  <si>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</si>
  <si>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</si>
  <si>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</si>
  <si>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</si>
  <si>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</si>
  <si>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</si>
  <si>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</si>
  <si>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</si>
  <si>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</si>
  <si>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</si>
  <si>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</si>
  <si>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</si>
  <si>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</si>
  <si>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</si>
  <si>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</si>
  <si>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</si>
  <si>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</si>
  <si>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</si>
  <si>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</si>
  <si>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</si>
  <si>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</si>
  <si>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</si>
  <si>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</si>
  <si>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</si>
  <si>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</si>
  <si>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</si>
  <si>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</si>
  <si>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</si>
  <si>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</si>
  <si>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</si>
  <si>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</si>
  <si>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</si>
  <si>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</si>
  <si>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</si>
  <si>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</si>
  <si>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</si>
  <si>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</si>
  <si>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</si>
  <si>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</si>
  <si>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</si>
  <si>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</si>
  <si>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</si>
  <si>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</si>
  <si>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</si>
  <si>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</si>
  <si>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</si>
  <si>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</si>
  <si>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</si>
  <si>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</si>
  <si>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</si>
  <si>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</si>
  <si>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</si>
  <si>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</si>
  <si>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</si>
  <si>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</si>
  <si>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</si>
  <si>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</si>
  <si>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</si>
  <si>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</si>
  <si>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</si>
  <si>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</si>
  <si>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</si>
  <si>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</si>
  <si>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</si>
  <si>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</si>
  <si>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</si>
  <si>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</si>
  <si>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</si>
  <si>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</si>
  <si>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</si>
  <si>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</si>
  <si>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</si>
  <si>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</si>
  <si>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</si>
  <si>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</si>
  <si>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</si>
  <si>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</si>
  <si>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</si>
  <si>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</si>
  <si>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</si>
  <si>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</si>
  <si>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</si>
  <si>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</si>
  <si>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</si>
  <si>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</si>
  <si>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</si>
  <si>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</si>
  <si>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</si>
  <si>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</si>
  <si>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</si>
  <si>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</si>
  <si>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</si>
  <si>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</si>
  <si>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</si>
  <si>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</si>
  <si>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</si>
  <si>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</si>
  <si>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</si>
  <si>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</si>
  <si>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</si>
  <si>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</si>
  <si>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</si>
  <si>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</si>
  <si>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</si>
  <si>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</si>
  <si>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</si>
  <si>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</si>
  <si>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</si>
  <si>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</si>
  <si>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</si>
  <si>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</si>
  <si>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</si>
  <si>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</si>
  <si>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</si>
  <si>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</si>
  <si>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</si>
  <si>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</si>
  <si>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</si>
  <si>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</si>
  <si>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</si>
  <si>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</si>
  <si>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</si>
  <si>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</si>
  <si>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</si>
  <si>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</si>
  <si>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</si>
  <si>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</si>
  <si>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</si>
  <si>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</si>
  <si>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</si>
  <si>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</si>
  <si>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</si>
  <si>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</si>
  <si>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</si>
  <si>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</si>
  <si>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</si>
  <si>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</si>
  <si>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</si>
  <si>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</si>
  <si>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</si>
  <si>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</si>
  <si>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</si>
  <si>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</si>
  <si>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</si>
  <si>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</si>
  <si>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</si>
  <si>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</si>
  <si>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</si>
  <si>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</si>
  <si>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</si>
  <si>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</si>
  <si>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</si>
  <si>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</si>
  <si>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</si>
  <si>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</si>
  <si>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</si>
  <si>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</si>
  <si>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</si>
  <si>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</si>
  <si>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</si>
  <si>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</si>
  <si>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</si>
  <si>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</si>
  <si>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</si>
  <si>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</si>
  <si>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</si>
  <si>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</si>
  <si>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</si>
  <si>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</si>
  <si>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</si>
  <si>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</si>
  <si>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</si>
  <si>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</si>
  <si>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</si>
  <si>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</si>
  <si>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</si>
  <si>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</si>
  <si>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</si>
  <si>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</si>
  <si>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</si>
  <si>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</si>
  <si>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</si>
  <si>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</si>
  <si>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</si>
  <si>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</si>
  <si>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</si>
  <si>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</si>
  <si>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</si>
  <si>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</si>
  <si>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</si>
  <si>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</si>
  <si>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</si>
  <si>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</si>
  <si>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</si>
  <si>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</si>
  <si>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</si>
  <si>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</si>
  <si>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</si>
  <si>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</si>
  <si>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</si>
  <si>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</si>
  <si>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</si>
  <si>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</si>
  <si>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</si>
  <si>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</si>
  <si>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</si>
  <si>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</si>
  <si>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</si>
  <si>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</si>
  <si>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</si>
  <si>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</si>
  <si>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</si>
  <si>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</si>
  <si>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</si>
  <si>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</si>
  <si>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</si>
  <si>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</si>
  <si>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</si>
  <si>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</si>
  <si>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</si>
  <si>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</si>
  <si>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</si>
  <si>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</si>
  <si>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</si>
  <si>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</si>
  <si>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</si>
  <si>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</si>
  <si>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</si>
  <si>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</si>
  <si>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</si>
  <si>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</si>
  <si>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</si>
  <si>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</si>
  <si>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</si>
  <si>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</si>
  <si>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</si>
  <si>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</si>
  <si>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</si>
  <si>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</si>
  <si>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</si>
  <si>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</si>
  <si>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</si>
  <si>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</si>
  <si>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</si>
  <si>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</si>
  <si>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</si>
  <si>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</si>
  <si>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</si>
  <si>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</si>
  <si>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</si>
  <si>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</si>
  <si>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</si>
  <si>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</si>
  <si>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</si>
  <si>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</si>
  <si>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</si>
  <si>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</si>
  <si>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</si>
  <si>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</si>
  <si>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</si>
  <si>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</si>
  <si>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</si>
  <si>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</si>
  <si>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</si>
  <si>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</si>
  <si>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</si>
  <si>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</si>
  <si>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</si>
  <si>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</si>
  <si>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</si>
  <si>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</si>
  <si>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</si>
  <si>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</si>
  <si>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</si>
  <si>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</si>
  <si>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</si>
  <si>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</si>
  <si>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</si>
  <si>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</si>
  <si>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</si>
  <si>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</si>
  <si>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</si>
  <si>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</si>
  <si>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</si>
  <si>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</si>
  <si>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</si>
  <si>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</si>
  <si>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</si>
  <si>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</si>
  <si>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</si>
  <si>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</si>
  <si>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</si>
  <si>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</si>
  <si>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</si>
  <si>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</si>
  <si>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</si>
  <si>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</si>
  <si>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</si>
  <si>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</si>
  <si>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</si>
  <si>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</si>
  <si>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</si>
  <si>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</si>
  <si>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</si>
  <si>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</si>
  <si>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</si>
  <si>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</si>
  <si>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</si>
  <si>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</si>
  <si>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</si>
  <si>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</si>
  <si>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</si>
  <si>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</si>
  <si>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</si>
  <si>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</si>
  <si>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</si>
  <si>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</si>
  <si>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</si>
  <si>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</si>
  <si>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</si>
  <si>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</si>
  <si>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</si>
  <si>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</si>
  <si>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</si>
  <si>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</si>
  <si>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</si>
  <si>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</si>
  <si>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</si>
  <si>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</si>
  <si>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</si>
  <si>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</si>
  <si>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</si>
  <si>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</si>
  <si>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</si>
  <si>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</si>
  <si>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</si>
  <si>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</si>
  <si>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</si>
  <si>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</si>
  <si>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</si>
  <si>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</si>
  <si>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</si>
  <si>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</si>
  <si>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</si>
  <si>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</si>
  <si>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</si>
  <si>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</si>
  <si>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</si>
  <si>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</si>
  <si>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</si>
  <si>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</si>
  <si>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</si>
  <si>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</si>
  <si>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</si>
  <si>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</si>
  <si>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</si>
  <si>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</si>
  <si>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</si>
  <si>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</si>
  <si>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</si>
  <si>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</si>
  <si>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</si>
  <si>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</si>
  <si>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</si>
  <si>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</si>
  <si>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</si>
  <si>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</si>
  <si>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</si>
  <si>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</si>
  <si>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</si>
  <si>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</si>
  <si>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</si>
  <si>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</si>
  <si>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</si>
  <si>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</si>
  <si>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</si>
  <si>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</si>
  <si>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</si>
  <si>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</si>
  <si>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</si>
  <si>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</si>
  <si>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</si>
  <si>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</si>
  <si>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</si>
  <si>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</si>
  <si>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</si>
  <si>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</si>
  <si>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</si>
  <si>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</si>
  <si>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</si>
  <si>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</si>
  <si>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</si>
  <si>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</si>
  <si>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</si>
  <si>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</si>
  <si>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</si>
  <si>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</si>
  <si>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</si>
  <si>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</si>
  <si>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</si>
  <si>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</si>
  <si>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</si>
  <si>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</si>
  <si>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</si>
  <si>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</si>
  <si>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</si>
  <si>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</si>
  <si>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</si>
  <si>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</si>
  <si>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</si>
  <si>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</si>
  <si>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</si>
  <si>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</si>
  <si>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</si>
  <si>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</si>
  <si>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</si>
  <si>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</si>
  <si>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</si>
  <si>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</si>
  <si>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</si>
  <si>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</si>
  <si>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</si>
  <si>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</si>
  <si>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</si>
  <si>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</si>
  <si>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</si>
  <si>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</si>
  <si>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</si>
  <si>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</si>
  <si>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</si>
  <si>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</si>
  <si>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</si>
  <si>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</si>
  <si>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</si>
  <si>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</si>
  <si>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</si>
  <si>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</si>
  <si>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</si>
  <si>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</si>
  <si>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</si>
  <si>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</si>
  <si>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</si>
  <si>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</si>
  <si>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</si>
  <si>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</si>
  <si>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</si>
  <si>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</si>
  <si>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</si>
  <si>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</si>
  <si>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</si>
  <si>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</si>
  <si>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</si>
  <si>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</si>
  <si>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</si>
  <si>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</si>
  <si>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</si>
  <si>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</si>
  <si>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</si>
  <si>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</si>
  <si>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</si>
  <si>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</si>
  <si>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ETA  20 min</t>
  </si>
  <si>
    <t>PCM-20251114-00000469</t>
  </si>
  <si>
    <t>ETA 70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</si>
  <si>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</si>
  <si>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</si>
  <si>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</si>
  <si>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</si>
  <si>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</si>
  <si>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</si>
  <si>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</si>
  <si>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</si>
  <si>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</si>
  <si>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</si>
  <si>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</si>
  <si>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</si>
  <si>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</si>
  <si>
    <t>PCM-20251114-00000475</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</si>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</sst>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312.46954953703971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45975.417975462966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45975.417975462966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45975.417975462966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45975.417975462966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45975.417975462966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45975.417975462966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45975.417975462966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45975.417975462966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45975.417975462966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45975.417975462966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45975.417975462966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45975.417975462966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45975.417975462966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45975.417975462966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45975.417975462966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45975.417975462966</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45975.417975462966</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45975.417975462966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45975.417975462966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45975.417975462966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45975.417975462966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45975.417975462966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45975.417975462966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45975.417975462966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45975.417975462966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45975.417975462966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45975.417975462966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45975.417975462966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45975.417975462966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45975.417975462966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45975.417975462966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45975.417975462966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45975.417975462966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45975.417975462966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45975.417975462966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45975.417975462966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45975.417975462966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45975.417975462966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45975.417975462966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45975.417975462966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45975.417975462966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45975.417975462966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45975.417975462966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45975.417975462966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45975.417975462966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45975.417975462966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45975.417975462966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45975.417975462966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45975.417975462966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45975.417975462966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45975.417975462966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45975.417975462966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45975.417975462966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45975.417975462966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45975.417975462966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45975.417975462966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45975.417975462966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45975.417975462966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45975.417975462966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45975.417975462966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45975.417975462966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45975.417975462966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45975.417975462966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45975.417975462966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45975.417975462966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45975.417975462966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45975.417975462966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45975.417975462966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45975.417975462966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45975.417975462966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45975.417975462966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45975.417975462966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45975.417975462966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45975.417975462966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45975.417975462966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45975.417975462966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45975.417975462966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45975.417975462966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45975.417975462966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45975.417975462966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45975.417975462966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45975.417975462966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45975.417975462966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45975.417975462966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45975.417975462966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45975.417975462966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45975.417975462966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45975.417975462966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45975.417975462966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45975.417975462966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45975.417975462966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45975.417975462966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45975.417975462966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45975.417975462966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45975.417975462966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45975.417975462966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45975.417975462966</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D89B69E0-B708-4B37-8B2D-5C8918EF2BE9}"/>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150.41813750000438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0.81169074074568925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45975.417975462966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ca="1">IFERROR(NOW()-F6,"-")</f>
        <v>45975.417975462966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45975.417975462966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45975.417975462966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45975.417975462966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45975.417975462966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45975.417975462966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45975.417975462966</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45975.417975462966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45975.417975462966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45975.417975462966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45975.417975462966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45975.417975462966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45975.417975462966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45975.417975462966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45975.417975462966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45975.417975462966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45975.417975462966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45975.417975462966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45975.417975462966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45975.417975462966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45975.417975462966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45975.417975462966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45975.417975462966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45975.417975462966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45975.417975462966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45975.417975462966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45975.417975462966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45975.417975462966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45975.417975462966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45975.417975462966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45975.417975462966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45975.417975462966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45975.417975462966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45975.417975462966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45975.417975462966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45975.417975462966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45975.417975462966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45975.417975462966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45975.417975462966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45975.417975462966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45975.417975462966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45975.417975462966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45975.417975462966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45975.417975462966</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workbookViewId="0">
      <selection activeCell="D2" sqref="D2: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19379</v>
      </c>
      <c r="E2" s="18" t="s">
        <v>39021</v>
      </c>
      <c r="F2" s="20">
        <v>45975.37394675926</v>
      </c>
      <c r="G2" s="21">
        <f t="shared" ref="G2:G64" ca="1" si="0">IFERROR(NOW()-F2,"-")</f>
        <v>4.4028703705407679E-2</v>
      </c>
      <c r="H2" s="22" t="s">
        <v>39108</v>
      </c>
      <c r="I2" s="19" t="str">
        <f>IFERROR(VLOOKUP(D2,DB!A:F,6,0),"")</f>
        <v>SCECO</v>
      </c>
      <c r="J2" s="18" t="str">
        <f>IFERROR(VLOOKUP(D2,DB!A:G,7,0),"")</f>
        <v>Dead</v>
      </c>
      <c r="K2" s="45" t="s">
        <v>39109</v>
      </c>
      <c r="L2" s="23" t="str">
        <f>IFERROR(VLOOKUP(D2,DB!A:I,9,0),"")</f>
        <v>Latis</v>
      </c>
    </row>
    <row r="3" spans="1:13" ht="15" customHeight="1">
      <c r="A3" s="19" t="s">
        <v>39110</v>
      </c>
      <c r="B3" s="61" t="str">
        <f>IFERROR(VLOOKUP(D3,DB!A:K,11,0),"")</f>
        <v>R3</v>
      </c>
      <c r="C3" s="18">
        <v>1</v>
      </c>
      <c r="D3" s="18" t="s">
        <v>20284</v>
      </c>
      <c r="E3" s="18" t="s">
        <v>39021</v>
      </c>
      <c r="F3" s="22">
        <v>45975.389050925929</v>
      </c>
      <c r="G3" s="21">
        <f t="shared" ca="1" si="0"/>
        <v>2.8924537036800757E-2</v>
      </c>
      <c r="H3" s="22">
        <v>45975.383958333332</v>
      </c>
      <c r="I3" s="19" t="str">
        <f>IFERROR(VLOOKUP(D3,DB!A:F,6,0),"")</f>
        <v>Generator-SG</v>
      </c>
      <c r="J3" s="18" t="str">
        <f>IFERROR(VLOOKUP(D3,DB!A:G,7,0),"")</f>
        <v>Vandalized</v>
      </c>
      <c r="K3" s="45" t="s">
        <v>39111</v>
      </c>
      <c r="L3" s="23" t="str">
        <f>IFERROR(VLOOKUP(D3,DB!A:I,9,0),"")</f>
        <v>Latis</v>
      </c>
    </row>
    <row r="4" spans="1:13" ht="15" customHeight="1">
      <c r="A4" s="19"/>
      <c r="B4" s="61" t="str">
        <f>IFERROR(VLOOKUP(D4,DB!A:K,11,0),"")</f>
        <v/>
      </c>
      <c r="C4" s="18"/>
      <c r="D4" s="61"/>
      <c r="E4" s="18"/>
      <c r="F4" s="20"/>
      <c r="G4" s="21">
        <f t="shared" ca="1" si="0"/>
        <v>45975.417975462966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45975.417975462966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45975.417975462966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45975.417975462966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45975.417975462966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45975.417975462966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45975.417975462966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45975.417975462966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45975.417975462966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45975.417975462966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45975.417975462966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45975.417975462966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45975.417975462966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45975.417975462966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45975.417975462966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45975.417975462966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45975.417975462966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45975.417975462966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45975.417975462966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45975.417975462966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45975.417975462966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45975.417975462966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45975.417975462966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45975.417975462966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45975.417975462966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45975.417975462966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45975.417975462966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45975.417975462966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45975.417975462966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45975.417975462966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45975.417975462966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45975.417975462966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45975.417975462966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45975.417975462966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45975.417975462966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45975.417975462966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45975.417975462966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45975.417975462966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45975.417975462966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45975.417975462966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45975.417975462966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45975.417975462966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45975.417975462966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45975.417975462966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45975.417975462966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45975.417975462966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45975.417975462966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45975.417975462966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45975.417975462966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45975.417975462966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45975.417975462966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45975.417975462966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45975.417975462966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45975.417975462966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45975.417975462966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45975.417975462966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45975.417975462966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45975.417975462966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45975.417975462966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45975.417975462966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45975.417975462966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45975.417975462966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45975.417975462966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45975.417975462966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45975.417975462966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45975.417975462966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45975.417975462966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45975.417975462966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45975.417975462966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45975.417975462966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45975.417975462966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45975.417975462966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45975.417975462966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45975.417975462966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45975.417975462966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45975.417975462966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45975.417975462966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45975.417975462966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45975.417975462966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45975.417975462966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45975.417975462966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45975.417975462966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45975.417975462966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45975.417975462966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45975.417975462966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45975.417975462966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45975.417975462966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45975.417975462966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45975.417975462966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45975.417975462966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45975.417975462966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45975.417975462966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45975.417975462966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45975.417975462966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45975.417975462966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45975.417975462966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45975.417975462966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45975.417975462966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45975.417975462966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45975.417975462966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45975.417975462966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45975.417975462966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45975.417975462966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45975.417975462966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45975.417975462966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45975.417975462966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45975.417975462966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45975.417975462966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45975.417975462966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45975.417975462966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45975.417975462966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45975.417975462966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45975.417975462966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45975.417975462966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45975.417975462966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45975.417975462966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45975.417975462966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45975.417975462966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45975.417975462966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45975.417975462966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45975.417975462966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45975.417975462966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45975.417975462966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45975.417975462966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45975.417975462966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45975.417975462966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45975.417975462966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45975.417975462966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45975.417975462966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45975.417975462966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45975.417975462966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45975.417975462966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45975.417975462966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45975.417975462966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45975.417975462966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45975.417975462966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45975.417975462966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45975.417975462966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45975.417975462966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45975.417975462966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45975.417975462966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45975.417975462966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45975.417975462966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45975.417975462966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45975.417975462966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45975.417975462966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45975.417975462966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45975.417975462966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45975.417975462966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45975.417975462966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45975.417975462966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45975.417975462966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45975.417975462966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45975.417975462966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45975.417975462966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45975.417975462966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45975.417975462966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45975.417975462966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45975.417975462966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45975.417975462966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45975.417975462966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45975.417975462966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45975.417975462966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45975.417975462966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45975.417975462966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45975.417975462966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45975.417975462966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45975.417975462966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45975.417975462966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45975.417975462966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45975.417975462966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45975.417975462966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45975.417975462966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45975.417975462966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45975.417975462966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45975.417975462966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45975.417975462966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45975.417975462966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45975.417975462966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45975.417975462966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45975.417975462966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45975.417975462966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45975.417975462966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45975.417975462966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45975.417975462966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45975.417975462966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45975.417975462966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45975.417975462966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45975.417975462966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45975.417975462966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45975.417975462966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45975.417975462966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45975.417975462966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45975.417975462966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45975.417975462966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45975.417975462966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45975.417975462966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45975.417975462966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45975.417975462966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45975.417975462966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45975.417975462966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45975.417975462966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45975.417975462966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45975.417975462966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45975.417975462966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45975.417975462966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45975.417975462966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45975.417975462966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45975.417975462966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45975.417975462966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45975.417975462966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45975.417975462966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45975.417975462966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45975.417975462966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45975.417975462966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45975.417975462966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45975.417975462966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45975.417975462966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45975.417975462966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45975.417975462966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45975.417975462966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45975.417975462966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45975.417975462966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45975.417975462966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45975.417975462966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45975.417975462966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45975.417975462966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45975.417975462966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45975.417975462966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45975.417975462966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45975.417975462966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45975.417975462966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45975.417975462966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45975.417975462966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45975.417975462966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45975.417975462966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45975.417975462966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45975.417975462966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45975.417975462966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45975.417975462966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45975.417975462966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45975.417975462966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45975.417975462966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45975.417975462966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45975.417975462966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45975.417975462966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45975.417975462966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45975.417975462966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45975.417975462966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45975.417975462966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45975.417975462966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45975.417975462966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45975.417975462966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45975.417975462966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45975.417975462966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45975.417975462966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45975.417975462966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45975.417975462966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45975.417975462966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45975.417975462966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45975.417975462966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45975.417975462966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45975.417975462966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45975.417975462966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45975.417975462966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45975.417975462966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45975.417975462966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45975.417975462966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45975.417975462966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45975.417975462966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45975.417975462966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45975.417975462966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45975.417975462966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45975.417975462966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45975.417975462966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45975.417975462966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45975.417975462966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45975.417975462966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45975.417975462966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45975.417975462966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45975.417975462966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45975.417975462966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45975.417975462966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45975.417975462966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45975.417975462966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45975.417975462966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45975.417975462966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45975.417975462966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45975.417975462966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45975.417975462966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45975.417975462966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45975.417975462966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45975.417975462966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45975.417975462966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45975.417975462966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45975.417975462966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45975.417975462966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45975.417975462966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45975.417975462966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45975.417975462966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45975.417975462966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45975.417975462966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45975.417975462966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45975.417975462966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45975.417975462966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45975.417975462966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45975.417975462966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45975.417975462966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45975.417975462966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45975.417975462966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45975.417975462966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45975.417975462966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45975.417975462966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45975.417975462966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45975.417975462966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45975.417975462966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45975.417975462966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45975.417975462966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45975.417975462966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45975.417975462966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45975.417975462966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45975.417975462966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45975.417975462966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45975.417975462966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45975.417975462966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45975.417975462966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45975.417975462966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45975.417975462966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45975.417975462966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45975.417975462966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45975.417975462966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45975.417975462966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45975.417975462966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45975.417975462966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45975.417975462966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45975.417975462966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45975.417975462966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45975.417975462966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45975.417975462966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45975.417975462966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45975.417975462966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45975.417975462966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45975.417975462966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45975.417975462966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45975.417975462966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45975.417975462966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45975.417975462966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45975.417975462966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45975.417975462966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45975.417975462966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45975.417975462966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45975.417975462966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45975.417975462966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45975.417975462966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45975.417975462966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45975.417975462966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45975.417975462966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45975.417975462966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45975.417975462966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45975.417975462966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45975.417975462966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45975.417975462966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45975.417975462966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45975.417975462966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45975.417975462966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45975.417975462966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45975.417975462966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45975.417975462966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45975.417975462966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45975.417975462966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45975.417975462966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45975.417975462966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45975.417975462966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45975.417975462966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45975.417975462966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45975.417975462966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45975.417975462966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45975.417975462966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45975.417975462966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45975.417975462966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45975.417975462966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45975.417975462966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45975.417975462966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45975.417975462966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45975.417975462966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45975.417975462966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45975.417975462966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45975.417975462966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45975.417975462966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45975.417975462966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45975.417975462966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45975.417975462966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45975.417975462966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45975.417975462966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45975.417975462966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45975.417975462966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45975.417975462966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45975.417975462966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45975.417975462966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45975.417975462966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45975.417975462966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45975.417975462966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45975.417975462966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45975.417975462966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45975.417975462966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45975.417975462966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45975.417975462966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45975.417975462966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45975.417975462966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45975.417975462966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45975.417975462966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45975.417975462966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45975.417975462966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45975.417975462966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45975.417975462966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45975.417975462966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45975.417975462966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45975.417975462966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45975.417975462966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45975.417975462966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45975.417975462966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45975.417975462966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45975.417975462966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45975.417975462966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45975.417975462966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45975.417975462966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45975.417975462966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45975.417975462966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45975.417975462966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45975.417975462966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45975.417975462966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45975.417975462966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45975.417975462966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45975.417975462966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45975.417975462966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45975.417975462966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45975.417975462966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45975.417975462966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45975.417975462966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45975.417975462966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45975.417975462966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45975.417975462966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45975.417975462966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45975.417975462966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45975.417975462966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45975.417975462966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45975.417975462966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45975.417975462966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45975.417975462966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45975.417975462966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45975.417975462966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45975.417975462966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45975.417975462966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45975.417975462966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45975.417975462966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45975.417975462966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45975.417975462966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45975.417975462966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45975.417975462966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45975.417975462966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45975.417975462966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45975.417975462966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45975.417975462966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45975.417975462966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45975.417975462966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45975.417975462966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45975.417975462966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45975.417975462966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45975.417975462966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45975.417975462966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45975.417975462966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45975.417975462966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45975.417975462966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45975.417975462966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45975.417975462966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45975.417975462966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45975.417975462966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45975.417975462966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45975.417975462966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45975.417975462966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45975.417975462966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45975.417975462966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45975.417975462966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45975.417975462966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45975.417975462966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45975.417975462966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45975.417975462966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45975.417975462966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45975.417975462966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45975.417975462966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45975.417975462966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45975.417975462966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45975.417975462966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45975.417975462966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45975.417975462966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45975.417975462966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45975.417975462966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45975.417975462966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45975.417975462966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45975.417975462966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45975.417975462966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45975.417975462966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45975.417975462966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45975.417975462966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45975.417975462966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45975.417975462966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45975.417975462966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45975.417975462966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45975.417975462966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45975.417975462966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45975.417975462966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45975.417975462966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45975.417975462966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45975.417975462966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45975.417975462966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45975.417975462966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45975.417975462966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45975.417975462966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45975.417975462966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45975.417975462966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45975.417975462966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45975.417975462966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45975.417975462966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45975.417975462966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45975.417975462966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45975.417975462966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45975.417975462966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45975.417975462966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45975.417975462966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45975.417975462966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45975.417975462966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45975.417975462966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45975.417975462966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45975.417975462966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45975.417975462966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45975.417975462966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45975.417975462966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45975.417975462966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45975.417975462966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45975.417975462966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45975.417975462966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45975.417975462966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45975.417975462966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45975.417975462966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45975.417975462966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45975.417975462966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45975.417975462966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45975.417975462966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45975.417975462966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45975.417975462966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45975.417975462966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45975.417975462966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45975.417975462966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45975.417975462966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45975.417975462966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45975.417975462966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45975.417975462966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45975.417975462966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45975.417975462966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45975.417975462966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45975.417975462966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45975.417975462966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45975.417975462966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45975.417975462966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45975.417975462966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45975.417975462966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45975.417975462966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45975.417975462966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45975.417975462966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45975.417975462966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45975.417975462966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45975.417975462966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45975.417975462966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45975.417975462966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45975.417975462966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45975.417975462966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45975.417975462966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45975.417975462966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45975.417975462966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45975.417975462966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45975.417975462966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45975.417975462966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45975.417975462966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45975.417975462966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45975.417975462966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45975.417975462966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45975.417975462966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45975.417975462966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45975.417975462966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45975.417975462966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45975.417975462966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45975.417975462966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45975.417975462966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45975.417975462966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45975.417975462966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45975.417975462966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45975.417975462966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45975.417975462966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45975.417975462966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45975.417975462966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45975.417975462966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45975.417975462966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45975.417975462966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45975.417975462966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45975.417975462966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45975.417975462966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45975.417975462966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45975.417975462966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45975.417975462966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45975.417975462966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45975.417975462966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45975.417975462966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45975.417975462966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45975.417975462966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45975.417975462966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45975.417975462966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45975.417975462966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45975.417975462966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45975.417975462966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45975.417975462966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45975.417975462966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45975.417975462966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45975.417975462966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45975.417975462966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45975.417975462966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45975.417975462966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45975.417975462966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45975.417975462966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45975.417975462966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45975.417975462966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45975.417975462966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45975.417975462966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45975.417975462966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45975.417975462966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45975.417975462966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45975.417975462966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45975.417975462966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45975.417975462966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45975.417975462966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45975.417975462966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45975.417975462966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45975.417975462966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45975.417975462966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45975.417975462966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45975.417975462966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45975.417975462966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45975.417975462966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45975.417975462966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45975.417975462966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45975.417975462966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45975.417975462966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45975.417975462966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45975.417975462966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45975.417975462966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45975.417975462966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45975.417975462966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45975.417975462966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45975.417975462966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45975.417975462966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45975.417975462966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45975.417975462966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45975.417975462966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45975.417975462966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45975.417975462966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45975.417975462966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45975.417975462966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45975.417975462966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45975.417975462966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45975.417975462966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45975.417975462966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45975.417975462966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45975.417975462966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45975.417975462966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45975.417975462966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45975.417975462966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45975.417975462966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45975.417975462966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45975.417975462966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45975.417975462966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45975.417975462966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45975.417975462966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45975.417975462966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45975.417975462966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45975.417975462966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45975.417975462966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45975.417975462966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45975.417975462966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45975.417975462966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45975.417975462966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45975.417975462966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45975.417975462966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45975.417975462966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45975.417975462966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45975.417975462966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45975.417975462966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45975.417975462966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45975.417975462966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45975.417975462966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45975.417975462966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45975.417975462966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45975.417975462966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45975.417975462966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45975.417975462966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45975.417975462966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45975.417975462966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45975.417975462966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45975.417975462966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45975.417975462966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45975.417975462966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45975.417975462966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45975.417975462966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45975.417975462966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45975.417975462966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45975.417975462966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45975.417975462966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45975.417975462966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45975.417975462966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45975.417975462966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45975.417975462966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45975.417975462966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45975.417975462966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45975.417975462966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45975.417975462966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45975.417975462966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45975.417975462966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45975.417975462966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45975.417975462966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45975.417975462966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45975.417975462966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45975.417975462966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45975.417975462966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45975.417975462966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45975.417975462966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45975.417975462966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45975.417975462966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45975.417975462966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45975.417975462966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45975.417975462966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45975.417975462966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45975.417975462966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45975.417975462966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45975.417975462966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45975.417975462966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45975.417975462966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45975.417975462966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45975.417975462966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45975.417975462966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45975.417975462966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45975.417975462966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45975.417975462966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45975.417975462966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45975.417975462966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45975.417975462966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45975.417975462966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45975.417975462966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45975.417975462966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45975.417975462966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45975.417975462966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45975.417975462966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45975.417975462966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45975.417975462966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45975.417975462966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45975.417975462966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45975.417975462966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45975.417975462966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45975.417975462966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45975.417975462966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45975.417975462966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45975.417975462966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45975.417975462966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45975.417975462966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45975.417975462966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45975.417975462966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45975.417975462966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45975.417975462966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45975.417975462966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45975.417975462966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45975.417975462966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45975.417975462966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45975.417975462966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45975.417975462966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45975.417975462966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45975.417975462966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45975.417975462966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45975.417975462966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45975.417975462966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45975.417975462966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45975.417975462966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45975.417975462966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45975.417975462966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45975.417975462966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45975.417975462966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45975.417975462966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45975.417975462966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45975.417975462966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45975.417975462966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45975.417975462966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45975.417975462966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45975.417975462966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45975.417975462966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45975.417975462966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45975.417975462966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45975.417975462966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45975.417975462966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45975.417975462966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45975.417975462966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45975.417975462966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45975.417975462966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45975.417975462966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45975.417975462966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45975.417975462966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45975.417975462966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45975.417975462966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45975.417975462966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45975.417975462966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45975.417975462966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45975.417975462966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45975.417975462966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45975.417975462966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45975.417975462966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45975.417975462966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45975.417975462966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45975.417975462966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45975.417975462966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45975.417975462966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45975.417975462966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45975.417975462966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45975.417975462966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45975.417975462966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45975.417975462966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45975.417975462966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45975.417975462966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45975.417975462966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45975.417975462966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45975.417975462966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45975.417975462966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45975.417975462966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45975.417975462966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45975.417975462966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45975.417975462966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45975.417975462966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45975.417975462966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45975.417975462966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45975.417975462966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45975.417975462966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45975.417975462966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45975.417975462966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45975.417975462966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45975.417975462966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45975.417975462966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45975.417975462966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45975.417975462966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45975.417975462966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45975.417975462966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45975.417975462966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45975.417975462966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45975.417975462966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45975.417975462966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45975.417975462966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45975.417975462966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45975.417975462966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45975.417975462966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45975.417975462966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45975.417975462966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45975.417975462966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45975.417975462966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45975.417975462966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45975.417975462966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45975.417975462966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45975.417975462966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45975.417975462966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45975.417975462966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45975.417975462966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45975.417975462966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45975.417975462966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45975.417975462966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45975.417975462966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45975.417975462966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45975.417975462966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45975.417975462966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45975.417975462966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45975.417975462966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45975.417975462966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45975.417975462966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45975.417975462966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45975.417975462966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45975.417975462966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45975.417975462966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45975.417975462966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45975.417975462966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45975.417975462966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45975.417975462966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45975.417975462966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45975.417975462966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45975.417975462966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45975.417975462966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45975.417975462966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45975.417975462966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45975.417975462966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45975.417975462966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45975.417975462966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45975.417975462966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45975.417975462966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45975.417975462966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45975.417975462966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45975.417975462966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45975.417975462966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45975.417975462966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45975.417975462966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45975.417975462966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45975.417975462966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45975.417975462966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45975.417975462966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45975.417975462966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45975.417975462966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45975.417975462966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45975.417975462966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45975.417975462966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45975.417975462966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45975.417975462966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45975.417975462966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45975.417975462966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45975.417975462966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45975.417975462966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45975.417975462966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45975.417975462966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45975.417975462966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45975.417975462966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45975.417975462966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45975.417975462966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45975.417975462966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45975.417975462966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45975.417975462966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45975.417975462966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45975.417975462966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45975.417975462966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45975.417975462966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45975.417975462966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45975.417975462966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45975.417975462966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45975.417975462966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45975.417975462966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45975.417975462966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45975.417975462966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45975.417975462966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45975.417975462966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45975.417975462966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45975.417975462966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45975.417975462966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45975.417975462966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45975.417975462966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45975.417975462966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45975.417975462966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45975.417975462966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45975.417975462966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45975.417975462966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45975.417975462966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45975.417975462966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45975.417975462966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45975.417975462966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45975.417975462966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45975.417975462966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45975.417975462966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45975.417975462966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45975.417975462966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45975.417975462966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45975.417975462966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45975.417975462966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45975.417975462966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45975.417975462966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45975.417975462966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45975.417975462966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45975.417975462966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45975.417975462966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45975.417975462966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45975.417975462966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45975.417975462966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45975.417975462966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45975.417975462966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45975.417975462966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45975.417975462966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45975.417975462966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45975.417975462966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45975.417975462966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45975.417975462966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45975.417975462966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45975.417975462966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45975.417975462966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45975.417975462966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45975.417975462966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45975.417975462966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45975.417975462966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45975.417975462966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45975.417975462966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45975.417975462966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45975.417975462966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45975.417975462966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45975.417975462966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45975.417975462966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45975.417975462966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45975.417975462966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45975.417975462966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45975.417975462966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45975.417975462966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45975.417975462966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45975.417975462966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45975.417975462966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45975.417975462966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45975.417975462966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45975.417975462966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45975.417975462966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45975.417975462966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45975.417975462966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45975.417975462966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45975.417975462966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45975.417975462966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45975.417975462966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45975.417975462966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45975.417975462966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45975.417975462966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45975.417975462966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45975.417975462966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45975.417975462966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45975.417975462966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45975.417975462966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45975.417975462966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45975.417975462966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45975.417975462966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45975.417975462966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45975.417975462966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45975.417975462966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45975.417975462966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45975.417975462966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45975.417975462966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45975.417975462966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45975.417975462966</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B11" sqref="B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271.93725787036965</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45975.417975462966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45975.417975462966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45975.417975462966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45975.417975462966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45975.417975462966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45975.417975462966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45975.417975462966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45975.417975462966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45975.417975462966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45975.417975462966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45975.417975462966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45975.417975462966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45975.417975462966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45975.417975462966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45975.417975462966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45975.417975462966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45975.417975462966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45975.417975462966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45975.417975462966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45975.417975462966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45975.417975462966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45975.417975462966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45975.417975462966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45975.417975462966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45975.417975462966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45975.417975462966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45975.417975462966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45975.417975462966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45975.417975462966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45975.417975462966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45975.417975462966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45975.417975462966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45975.417975462966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45975.417975462966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45975.417975462966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45975.417975462966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45975.417975462966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45975.417975462966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45975.417975462966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45975.417975462966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45975.417975462966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45975.417975462966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45975.417975462966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45975.417975462966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45975.417975462966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45975.417975462966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45975.417975462966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45975.417975462966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45975.417975462966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45975.417975462966</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83.585915277777531</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49.229098148149205</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 ca="1" si="1">IFERROR(NOW()-F4,"")</f>
        <v>26.756864351853437</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7" ca="1" si="2">IFERROR(NOW()-F6,"")</f>
        <v>45975.417975462966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45975.417975462966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45975.417975462966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45975.417975462966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45975.417975462966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45975.417975462966</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45975.417975462966</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45975.417975462966</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45975.417975462966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45975.417975462966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45975.417975462966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45975.417975462966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45975.417975462966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45975.417975462966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45975.417975462966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45975.417975462966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45975.417975462966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45975.417975462966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45975.417975462966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45975.417975462966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45975.417975462966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45975.417975462966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45975.417975462966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45975.417975462966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45975.417975462966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45975.417975462966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45975.417975462966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45975.417975462966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45975.417975462966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45975.417975462966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45975.417975462966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45975.417975462966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45975.417975462966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45975.417975462966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45975.417975462966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45975.417975462966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45975.417975462966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45975.417975462966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45975.417975462966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45975.417975462966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45975.417975462966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45975.417975462966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45975.417975462966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45975.417975462966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45975.417975462966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45975.417975462966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45975.417975462966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45975.417975462966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45975.417975462966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45975.417975462966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45975.417975462966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45975.417975462966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45975.417975462966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45975.417975462966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45975.417975462966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45975.417975462966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45975.417975462966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45975.417975462966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45975.417975462966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45975.417975462966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45975.417975462966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45975.417975462966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45975.417975462966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45975.417975462966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45975.417975462966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45975.417975462966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45975.417975462966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45975.417975462966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45975.417975462966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45975.417975462966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45975.417975462966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45975.417975462966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45975.417975462966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45975.417975462966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45975.417975462966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45975.417975462966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45975.417975462966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45975.417975462966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45975.417975462966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45975.417975462966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45975.417975462966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45975.417975462966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45975.417975462966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45975.417975462966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45975.417975462966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45975.417975462966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45975.417975462966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45975.417975462966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45975.417975462966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45975.417975462966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45975.417975462966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45975.417975462966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45975.417975462966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45975.417975462966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45975.417975462966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45975.417975462966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45975.417975462966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45975.417975462966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45975.417975462966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45975.417975462966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45975.417975462966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45975.417975462966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45975.417975462966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45975.417975462966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45975.417975462966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45975.417975462966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45975.417975462966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45975.417975462966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45975.417975462966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45975.417975462966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45975.417975462966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45975.417975462966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45975.417975462966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45975.417975462966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45975.417975462966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45975.417975462966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45975.417975462966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45975.417975462966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45975.417975462966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45975.417975462966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45975.417975462966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45975.417975462966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45975.417975462966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45975.417975462966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45975.417975462966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45975.417975462966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45975.417975462966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45975.417975462966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45975.417975462966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45975.417975462966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45975.417975462966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45975.417975462966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45975.417975462966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45975.417975462966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45975.417975462966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45975.417975462966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45975.417975462966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45975.417975462966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45975.417975462966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45975.417975462966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45975.417975462966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45975.417975462966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45975.417975462966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45975.417975462966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45975.417975462966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45975.417975462966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45975.417975462966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45975.417975462966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45975.417975462966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45975.417975462966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45975.417975462966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45975.417975462966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45975.417975462966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45975.417975462966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45975.417975462966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45975.417975462966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45975.417975462966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45975.417975462966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45975.417975462966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45975.417975462966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45975.417975462966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45975.417975462966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45975.417975462966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45975.417975462966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45975.417975462966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45975.417975462966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45975.417975462966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45975.417975462966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45975.417975462966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45975.417975462966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45975.417975462966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45975.417975462966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45975.417975462966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45975.417975462966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45975.417975462966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45975.417975462966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45975.417975462966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45975.417975462966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45975.417975462966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45975.417975462966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45975.417975462966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45975.417975462966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45975.417975462966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45975.417975462966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45975.417975462966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45975.417975462966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45975.417975462966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45975.417975462966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45975.417975462966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45975.417975462966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45975.417975462966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45975.417975462966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45975.417975462966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45975.417975462966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45975.417975462966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45975.417975462966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45975.417975462966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45975.417975462966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45975.417975462966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45975.417975462966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45975.417975462966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45975.417975462966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45975.417975462966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45975.417975462966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45975.417975462966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45975.417975462966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45975.417975462966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45975.417975462966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45975.417975462966</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tabSelected="1" workbookViewId="0">
      <selection activeCell="H6" sqref="H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0.27753564815066056</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1</v>
      </c>
      <c r="D3" s="141" t="s">
        <v>34762</v>
      </c>
      <c r="E3" s="124" t="s">
        <v>39021</v>
      </c>
      <c r="F3" s="158">
        <v>45975.39640046296</v>
      </c>
      <c r="G3" s="75">
        <f ca="1">IFERROR(NOW()-F3,"-")</f>
        <v>2.1575000006123446E-2</v>
      </c>
      <c r="H3" s="143">
        <v>45975.390636574077</v>
      </c>
      <c r="I3" s="141" t="str">
        <f>IFERROR(VLOOKUP(D3,DB!A:F,6,0),"")</f>
        <v>SCECO</v>
      </c>
      <c r="J3" s="141" t="str">
        <f>IFERROR(VLOOKUP(D3,DB!A:G,7,0),"")</f>
        <v>Vandalized</v>
      </c>
      <c r="K3" s="144" t="s">
        <v>39126</v>
      </c>
      <c r="L3" s="145" t="str">
        <f>IFERROR(VLOOKUP(D3,DB!A:I,9,0),"")</f>
        <v>Latis</v>
      </c>
    </row>
    <row r="4" spans="1:16382" ht="31.5" customHeight="1">
      <c r="A4" s="140"/>
      <c r="B4" s="141" t="str">
        <f>IFERROR(VLOOKUP(D4,DB!A:K,11,0),"")</f>
        <v>R6</v>
      </c>
      <c r="C4" s="142"/>
      <c r="D4" s="141" t="s">
        <v>38989</v>
      </c>
      <c r="E4" s="124"/>
      <c r="F4" s="143"/>
      <c r="G4" s="105">
        <f t="shared" ref="G2:G36" ca="1" si="0">IFERROR(NOW()-F4,"-")</f>
        <v>45975.417975462966</v>
      </c>
      <c r="H4" s="143">
        <v>45975.406701388885</v>
      </c>
      <c r="I4" s="141" t="str">
        <f>IFERROR(VLOOKUP(D4,DB!A:F,6,0),"")</f>
        <v>Generator-SG</v>
      </c>
      <c r="J4" s="141" t="str">
        <f>IFERROR(VLOOKUP(D4,DB!A:G,7,0),"")</f>
        <v>Vandalized</v>
      </c>
      <c r="K4" s="144"/>
      <c r="L4" s="145" t="str">
        <f>IFERROR(VLOOKUP(D4,DB!A:I,9,0),"")</f>
        <v>Latis</v>
      </c>
    </row>
    <row r="5" spans="1:16382" ht="31.5" customHeight="1">
      <c r="A5" s="140"/>
      <c r="B5" s="141" t="str">
        <f>IFERROR(VLOOKUP(D5,DB!A:K,11,0),"")</f>
        <v/>
      </c>
      <c r="C5" s="142"/>
      <c r="D5" s="141"/>
      <c r="E5" s="124"/>
      <c r="F5" s="143"/>
      <c r="G5" s="105">
        <f t="shared" ca="1" si="0"/>
        <v>45975.417975462966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45975.417975462966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45975.417975462966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45975.417975462966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45975.417975462966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45975.417975462966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45975.417975462966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45975.417975462966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45975.417975462966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45975.417975462966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45975.417975462966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45975.417975462966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45975.417975462966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45975.417975462966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45975.417975462966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45975.417975462966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45975.417975462966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45975.417975462966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45975.417975462966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45975.417975462966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45975.417975462966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45975.417975462966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45975.417975462966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45975.417975462966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45975.417975462966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45975.417975462966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45975.417975462966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45975.417975462966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45975.417975462966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45975.417975462966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45975.417975462966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45975.417975462966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45975.417975462966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45975.417975462966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45975.417975462966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45975.417975462966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45975.417975462966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45975.417975462966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45975.417975462966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45975.417975462966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45975.417975462966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45975.417975462966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45975.417975462966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45975.417975462966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45975.417975462966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45975.417975462966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45975.417975462966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45975.417975462966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45975.417975462966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45975.417975462966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45975.417975462966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45975.417975462966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45975.417975462966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45975.417975462966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45975.417975462966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45975.417975462966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45975.417975462966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45975.417975462966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45975.417975462966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45975.417975462966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45975.417975462966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45975.417975462966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45975.417975462966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45975.417975462966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45975.417975462966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45975.417975462966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45975.417975462966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45975.417975462966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45975.417975462966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45975.417975462966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45975.417975462966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45975.417975462966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45975.417975462966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45975.417975462966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45975.417975462966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45975.417975462966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45975.417975462966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45975.417975462966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45975.417975462966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45975.417975462966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45975.417975462966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45975.417975462966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45975.417975462966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45975.417975462966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45975.417975462966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45975.417975462966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45975.417975462966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45975.417975462966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45975.417975462966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45975.417975462966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45975.417975462966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45975.417975462966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45975.417975462966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45975.417975462966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45975.417975462966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45975.417975462966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45975.417975462966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45975.417975462966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45975.417975462966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45975.417975462966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45975.417975462966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45975.417975462966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45975.417975462966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45975.417975462966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45975.417975462966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45975.417975462966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45975.417975462966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45975.417975462966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45975.417975462966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45975.417975462966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45975.417975462966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45975.417975462966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45975.417975462966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45975.417975462966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45975.417975462966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45975.417975462966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45975.417975462966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45975.417975462966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45975.417975462966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45975.417975462966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45975.417975462966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45975.417975462966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45975.417975462966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45975.417975462966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45975.417975462966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45975.417975462966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45975.417975462966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45975.417975462966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45975.417975462966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45975.417975462966</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2025-11-14T07:02:57Z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