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77" documentId="120_S{2AC9BD13-BADA-5192-A53E-5A8FF88502F6}" xr6:coauthVersionLast="47" xr6:coauthVersionMax="47" xr10:uidLastSave="{6726E113-D249-4DD8-A63F-E0BCA65799DB}"/>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<sst xmlns="http://schemas.openxmlformats.org/spreadsheetml/2006/main" count="180292" uniqueCount="39127">
  <si>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</si>
  <si>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</si>
  <si>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</si>
  <si>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</si>
  <si>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</si>
  <si>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</si>
  <si>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</si>
  <si>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</si>
  <si>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</si>
  <si>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</si>
  <si>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</si>
  <si>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</si>
  <si>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</si>
  <si>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</si>
  <si>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</si>
  <si>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</si>
  <si>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</si>
  <si>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</si>
  <si>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</si>
  <si>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</si>
  <si>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</si>
  <si>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</si>
  <si>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</si>
  <si>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</si>
  <si>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</si>
  <si>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</si>
  <si>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</si>
  <si>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</si>
  <si>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</si>
  <si>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</si>
  <si>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</si>
  <si>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</si>
  <si>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</si>
  <si>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</si>
  <si>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</si>
  <si>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</si>
  <si>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</si>
  <si>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</si>
  <si>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</si>
  <si>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</si>
  <si>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</si>
  <si>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</si>
  <si>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</si>
  <si>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</si>
  <si>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</si>
  <si>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</si>
  <si>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</si>
  <si>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</si>
  <si>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</si>
  <si>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</si>
  <si>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</si>
  <si>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</si>
  <si>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</si>
  <si>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</si>
  <si>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</si>
  <si>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</si>
  <si>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</si>
  <si>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</si>
  <si>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</si>
  <si>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</si>
  <si>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</si>
  <si>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</si>
  <si>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</si>
  <si>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</si>
  <si>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</si>
  <si>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</si>
  <si>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</si>
  <si>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</si>
  <si>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</si>
  <si>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</si>
  <si>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</si>
  <si>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</si>
  <si>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</si>
  <si>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</si>
  <si>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</si>
  <si>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</si>
  <si>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</si>
  <si>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</si>
  <si>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</si>
  <si>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</si>
  <si>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</si>
  <si>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</si>
  <si>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</si>
  <si>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</si>
  <si>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</si>
  <si>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</si>
  <si>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</si>
  <si>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</si>
  <si>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</si>
  <si>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</si>
  <si>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</si>
  <si>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</si>
  <si>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</si>
  <si>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</si>
  <si>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</si>
  <si>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</si>
  <si>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</si>
  <si>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</si>
  <si>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</si>
  <si>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</si>
  <si>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</si>
  <si>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</si>
  <si>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</si>
  <si>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</si>
  <si>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</si>
  <si>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</si>
  <si>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</si>
  <si>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</si>
  <si>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</si>
  <si>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</si>
  <si>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</si>
  <si>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</si>
  <si>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</si>
  <si>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</si>
  <si>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</si>
  <si>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</si>
  <si>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</si>
  <si>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</si>
  <si>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</si>
  <si>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</si>
  <si>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</si>
  <si>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</si>
  <si>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</si>
  <si>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</si>
  <si>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</si>
  <si>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</si>
  <si>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</si>
  <si>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</si>
  <si>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</si>
  <si>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</si>
  <si>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</si>
  <si>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</si>
  <si>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</si>
  <si>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</si>
  <si>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</si>
  <si>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</si>
  <si>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</si>
  <si>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</si>
  <si>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</si>
  <si>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</si>
  <si>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</si>
  <si>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</si>
  <si>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</si>
  <si>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</si>
  <si>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</si>
  <si>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</si>
  <si>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</si>
  <si>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</si>
  <si>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</si>
  <si>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</si>
  <si>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</si>
  <si>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</si>
  <si>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</si>
  <si>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</si>
  <si>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</si>
  <si>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</si>
  <si>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</si>
  <si>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</si>
  <si>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</si>
  <si>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</si>
  <si>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</si>
  <si>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</si>
  <si>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</si>
  <si>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</si>
  <si>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</si>
  <si>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</si>
  <si>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</si>
  <si>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</si>
  <si>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</si>
  <si>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</si>
  <si>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</si>
  <si>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</si>
  <si>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</si>
  <si>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</si>
  <si>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</si>
  <si>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</si>
  <si>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</si>
  <si>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</si>
  <si>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</si>
  <si>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</si>
  <si>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</si>
  <si>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</si>
  <si>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</si>
  <si>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</si>
  <si>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</si>
  <si>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</si>
  <si>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</si>
  <si>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</si>
  <si>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</si>
  <si>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</si>
  <si>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</si>
  <si>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</si>
  <si>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</si>
  <si>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</si>
  <si>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</si>
  <si>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</si>
  <si>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</si>
  <si>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</si>
  <si>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</si>
  <si>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</si>
  <si>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</si>
  <si>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</si>
  <si>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</si>
  <si>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</si>
  <si>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</si>
  <si>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</si>
  <si>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</si>
  <si>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</si>
  <si>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</si>
  <si>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</si>
  <si>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</si>
  <si>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</si>
  <si>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</si>
  <si>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</si>
  <si>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</si>
  <si>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</si>
  <si>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</si>
  <si>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</si>
  <si>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</si>
  <si>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</si>
  <si>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</si>
  <si>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</si>
  <si>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</si>
  <si>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</si>
  <si>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</si>
  <si>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</si>
  <si>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</si>
  <si>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</si>
  <si>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</si>
  <si>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</si>
  <si>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</si>
  <si>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</si>
  <si>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</si>
  <si>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</si>
  <si>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</si>
  <si>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</si>
  <si>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</si>
  <si>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</si>
  <si>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</si>
  <si>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</si>
  <si>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</si>
  <si>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</si>
  <si>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</si>
  <si>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</si>
  <si>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</si>
  <si>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</si>
  <si>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</si>
  <si>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</si>
  <si>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</si>
  <si>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</si>
  <si>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</si>
  <si>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</si>
  <si>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</si>
  <si>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</si>
  <si>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</si>
  <si>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</si>
  <si>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</si>
  <si>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</si>
  <si>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</si>
  <si>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</si>
  <si>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</si>
  <si>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</si>
  <si>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</si>
  <si>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</si>
  <si>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</si>
  <si>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</si>
  <si>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</si>
  <si>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</si>
  <si>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</si>
  <si>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</si>
  <si>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</si>
  <si>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</si>
  <si>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</si>
  <si>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</si>
  <si>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</si>
  <si>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</si>
  <si>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</si>
  <si>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</si>
  <si>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</si>
  <si>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</si>
  <si>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</si>
  <si>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</si>
  <si>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</si>
  <si>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</si>
  <si>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</si>
  <si>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</si>
  <si>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</si>
  <si>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</si>
  <si>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</si>
  <si>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</si>
  <si>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</si>
  <si>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</si>
  <si>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</si>
  <si>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</si>
  <si>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</si>
  <si>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</si>
  <si>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</si>
  <si>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</si>
  <si>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</si>
  <si>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</si>
  <si>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</si>
  <si>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</si>
  <si>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</si>
  <si>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</si>
  <si>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</si>
  <si>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</si>
  <si>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</si>
  <si>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</si>
  <si>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</si>
  <si>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</si>
  <si>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</si>
  <si>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</si>
  <si>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</si>
  <si>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</si>
  <si>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</si>
  <si>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</si>
  <si>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</si>
  <si>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</si>
  <si>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</si>
  <si>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</si>
  <si>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</si>
  <si>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</si>
  <si>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</si>
  <si>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</si>
  <si>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</si>
  <si>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</si>
  <si>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</si>
  <si>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</si>
  <si>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</si>
  <si>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</si>
  <si>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</si>
  <si>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</si>
  <si>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</si>
  <si>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</si>
  <si>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</si>
  <si>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</si>
  <si>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</si>
  <si>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</si>
  <si>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</si>
  <si>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</si>
  <si>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</si>
  <si>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</si>
  <si>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</si>
  <si>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</si>
  <si>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</si>
  <si>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</si>
  <si>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</si>
  <si>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</si>
  <si>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</si>
  <si>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</si>
  <si>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</si>
  <si>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</si>
  <si>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</si>
  <si>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</si>
  <si>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</si>
  <si>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</si>
  <si>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</si>
  <si>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</si>
  <si>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</si>
  <si>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</si>
  <si>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</si>
  <si>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</si>
  <si>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</si>
  <si>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</si>
  <si>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</si>
  <si>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</si>
  <si>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</si>
  <si>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</si>
  <si>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</si>
  <si>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</si>
  <si>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</si>
  <si>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</si>
  <si>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</si>
  <si>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</si>
  <si>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</si>
  <si>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</si>
  <si>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</si>
  <si>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</si>
  <si>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</si>
  <si>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</si>
  <si>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</si>
  <si>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</si>
  <si>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</si>
  <si>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</si>
  <si>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</si>
  <si>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</si>
  <si>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</si>
  <si>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</si>
  <si>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</si>
  <si>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</si>
  <si>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</si>
  <si>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</si>
  <si>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</si>
  <si>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</si>
  <si>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</si>
  <si>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</si>
  <si>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</si>
  <si>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</si>
  <si>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</si>
  <si>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</si>
  <si>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</si>
  <si>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</si>
  <si>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</si>
  <si>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</si>
  <si>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</si>
  <si>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</si>
  <si>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</si>
  <si>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</si>
  <si>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</si>
  <si>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</si>
  <si>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</si>
  <si>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</si>
  <si>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</si>
  <si>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</si>
  <si>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</si>
  <si>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</si>
  <si>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</si>
  <si>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</si>
  <si>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</si>
  <si>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</si>
  <si>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</si>
  <si>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</si>
  <si>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</si>
  <si>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</si>
  <si>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</si>
  <si>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</si>
  <si>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</si>
  <si>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</si>
  <si>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</si>
  <si>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</si>
  <si>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</si>
  <si>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</si>
  <si>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</si>
  <si>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</si>
  <si>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</si>
  <si>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</si>
  <si>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</si>
  <si>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</si>
  <si>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</si>
  <si>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</si>
  <si>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</si>
  <si>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</si>
  <si>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</si>
  <si>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</si>
  <si>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</si>
  <si>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</si>
  <si>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</si>
  <si>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</si>
  <si>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</si>
  <si>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</si>
  <si>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</si>
  <si>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</si>
  <si>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</si>
  <si>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</si>
  <si>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</si>
  <si>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</si>
  <si>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</si>
  <si>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</si>
  <si>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</si>
  <si>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</si>
  <si>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</si>
  <si>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</si>
  <si>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</si>
  <si>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</si>
  <si>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</si>
  <si>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</si>
  <si>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</si>
  <si>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</si>
  <si>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</si>
  <si>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</si>
  <si>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</si>
  <si>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</si>
  <si>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</si>
  <si>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</si>
  <si>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</si>
  <si>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</si>
  <si>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</si>
  <si>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</si>
  <si>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</si>
  <si>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</si>
  <si>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</si>
  <si>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</si>
  <si>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</si>
  <si>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</si>
  <si>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</si>
  <si>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</si>
  <si>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</si>
  <si>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</si>
  <si>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</si>
  <si>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</si>
  <si>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</si>
  <si>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</si>
  <si>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</si>
  <si>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</si>
  <si>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</si>
  <si>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</si>
  <si>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</si>
  <si>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</si>
  <si>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</si>
  <si>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</si>
  <si>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</si>
  <si>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</si>
  <si>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</si>
  <si>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</si>
  <si>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</si>
  <si>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</si>
  <si>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</si>
  <si>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</si>
  <si>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</si>
  <si>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</si>
  <si>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</si>
  <si>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</si>
  <si>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</si>
  <si>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</si>
  <si>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</si>
  <si>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</si>
  <si>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</si>
  <si>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</si>
  <si>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</si>
  <si>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</si>
  <si>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</si>
  <si>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</si>
  <si>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</si>
  <si>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</si>
  <si>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</si>
  <si>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</si>
  <si>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</si>
  <si>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</si>
  <si>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</si>
  <si>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</si>
  <si>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</si>
  <si>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</si>
  <si>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</si>
  <si>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</si>
  <si>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</si>
  <si>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</si>
  <si>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</si>
  <si>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</si>
  <si>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</si>
  <si>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</si>
  <si>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</si>
  <si>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</si>
  <si>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</si>
  <si>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</si>
  <si>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</si>
  <si>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</si>
  <si>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</si>
  <si>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</si>
  <si>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</si>
  <si>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</si>
  <si>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</si>
  <si>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</si>
  <si>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</si>
  <si>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</si>
  <si>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</si>
  <si>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</si>
  <si>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</si>
  <si>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</si>
  <si>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</si>
  <si>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</si>
  <si>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</si>
  <si>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</si>
  <si>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</si>
  <si>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</si>
  <si>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</si>
  <si>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</si>
  <si>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</si>
  <si>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</si>
  <si>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</si>
  <si>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</si>
  <si>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</si>
  <si>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</si>
  <si>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</si>
  <si>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</si>
  <si>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</si>
  <si>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</si>
  <si>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</si>
  <si>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</si>
  <si>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</si>
  <si>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</si>
  <si>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</si>
  <si>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</si>
  <si>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</si>
  <si>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</si>
  <si>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</si>
  <si>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</si>
  <si>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</si>
  <si>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</si>
  <si>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</si>
  <si>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</si>
  <si>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</si>
  <si>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</si>
  <si>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</si>
  <si>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</si>
  <si>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</si>
  <si>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</si>
  <si>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</si>
  <si>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</si>
  <si>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</si>
  <si>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</si>
  <si>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</si>
  <si>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</si>
  <si>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</si>
  <si>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</si>
  <si>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</si>
  <si>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</si>
  <si>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</si>
  <si>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</si>
  <si>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</si>
  <si>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</si>
  <si>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</si>
  <si>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</si>
  <si>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</si>
  <si>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</si>
  <si>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</si>
  <si>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</si>
  <si>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</si>
  <si>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</si>
  <si>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</si>
  <si>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</si>
  <si>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</si>
  <si>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</si>
  <si>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</si>
  <si>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</si>
  <si>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</si>
  <si>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</si>
  <si>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</si>
  <si>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</si>
  <si>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</si>
  <si>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</si>
  <si>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</si>
  <si>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</si>
  <si>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</si>
  <si>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</si>
  <si>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</si>
  <si>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</si>
  <si>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</si>
  <si>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</si>
  <si>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</si>
  <si>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</si>
  <si>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</si>
  <si>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</si>
  <si>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</si>
  <si>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</si>
  <si>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</si>
  <si>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</si>
  <si>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</si>
  <si>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</si>
  <si>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</si>
  <si>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</si>
  <si>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</si>
  <si>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</si>
  <si>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</si>
  <si>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</si>
  <si>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</si>
  <si>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</si>
  <si>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</si>
  <si>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</si>
  <si>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</si>
  <si>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</si>
  <si>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</si>
  <si>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</si>
  <si>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</si>
  <si>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</si>
  <si>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</si>
  <si>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</si>
  <si>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</si>
  <si>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</si>
  <si>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</si>
  <si>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</si>
  <si>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</si>
  <si>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</si>
  <si>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</si>
  <si>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</si>
  <si>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</si>
  <si>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</si>
  <si>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</si>
  <si>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</si>
  <si>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</si>
  <si>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</si>
  <si>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</si>
  <si>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</si>
  <si>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</si>
  <si>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</si>
  <si>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</si>
  <si>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</si>
  <si>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</si>
  <si>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</si>
  <si>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</si>
  <si>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</si>
  <si>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</si>
  <si>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</si>
  <si>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</si>
  <si>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</si>
  <si>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</si>
  <si>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</si>
  <si>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</si>
  <si>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</si>
  <si>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</si>
  <si>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</si>
  <si>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</si>
  <si>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</si>
  <si>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</si>
  <si>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</si>
  <si>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</si>
  <si>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</si>
  <si>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</si>
  <si>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</si>
  <si>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</si>
  <si>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</si>
  <si>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</si>
  <si>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</si>
  <si>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</si>
  <si>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</si>
  <si>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</si>
  <si>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</si>
  <si>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</si>
  <si>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</si>
  <si>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</si>
  <si>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</si>
  <si>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</si>
  <si>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</si>
  <si>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</si>
  <si>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</si>
  <si>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</si>
  <si>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</si>
  <si>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</si>
  <si>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</si>
  <si>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</si>
  <si>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</si>
  <si>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</si>
  <si>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</si>
  <si>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</si>
  <si>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</si>
  <si>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</si>
  <si>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</si>
  <si>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</si>
  <si>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</si>
  <si>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</si>
  <si>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</si>
  <si>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</si>
  <si>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</si>
  <si>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</si>
  <si>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</si>
  <si>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</si>
  <si>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</si>
  <si>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</si>
  <si>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</si>
  <si>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</si>
  <si>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</si>
  <si>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</si>
  <si>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</si>
  <si>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</si>
  <si>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</si>
  <si>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</si>
  <si>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</si>
  <si>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</si>
  <si>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</si>
  <si>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</si>
  <si>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</si>
  <si>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</si>
  <si>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</si>
  <si>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</si>
  <si>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</si>
  <si>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</si>
  <si>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</si>
  <si>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</si>
  <si>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</si>
  <si>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</si>
  <si>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</si>
  <si>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</si>
  <si>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</si>
  <si>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</si>
  <si>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</si>
  <si>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</si>
  <si>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</si>
  <si>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</si>
  <si>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</si>
  <si>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</si>
  <si>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</si>
  <si>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</si>
  <si>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</si>
  <si>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</si>
  <si>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</si>
  <si>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</si>
  <si>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</si>
  <si>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</si>
  <si>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</si>
  <si>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</si>
  <si>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</si>
  <si>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</si>
  <si>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</si>
  <si>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</si>
  <si>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</si>
  <si>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</si>
  <si>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</si>
  <si>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</si>
  <si>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</si>
  <si>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</si>
  <si>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</si>
  <si>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</si>
  <si>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</si>
  <si>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</si>
  <si>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</si>
  <si>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</si>
  <si>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</si>
  <si>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</si>
  <si>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</si>
  <si>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</si>
  <si>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</si>
  <si>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</si>
  <si>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</si>
  <si>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</si>
  <si>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</si>
  <si>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</si>
  <si>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</si>
  <si>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</si>
  <si>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</si>
  <si>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</si>
  <si>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</si>
  <si>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</si>
  <si>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</si>
  <si>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</si>
  <si>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</si>
  <si>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</si>
  <si>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</si>
  <si>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</si>
  <si>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</si>
  <si>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</si>
  <si>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</si>
  <si>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</si>
  <si>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</si>
  <si>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</si>
  <si>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</si>
  <si>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</si>
  <si>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</si>
  <si>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</si>
  <si>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</si>
  <si>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</si>
  <si>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</si>
  <si>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</si>
  <si>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</si>
  <si>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</si>
  <si>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</si>
  <si>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</si>
  <si>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</si>
  <si>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</si>
  <si>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</si>
  <si>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</si>
  <si>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</si>
  <si>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</si>
  <si>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</si>
  <si>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</si>
  <si>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</si>
  <si>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</si>
  <si>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</si>
  <si>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</si>
  <si>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</si>
  <si>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</si>
  <si>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</si>
  <si>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</si>
  <si>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</si>
  <si>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</si>
  <si>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</si>
  <si>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</si>
  <si>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</si>
  <si>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</si>
  <si>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</si>
  <si>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</si>
  <si>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</si>
  <si>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</si>
  <si>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</si>
  <si>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</si>
  <si>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</si>
  <si>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</si>
  <si>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</si>
  <si>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</si>
  <si>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</si>
  <si>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</si>
  <si>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</si>
  <si>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</si>
  <si>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</si>
  <si>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</si>
  <si>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</si>
  <si>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</si>
  <si>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</si>
  <si>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</si>
  <si>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</si>
  <si>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</si>
  <si>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</si>
  <si>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</si>
  <si>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</si>
  <si>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</si>
  <si>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</si>
  <si>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</si>
  <si>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</si>
  <si>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</si>
  <si>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</si>
  <si>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</si>
  <si>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</si>
  <si>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</si>
  <si>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</si>
  <si>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</si>
  <si>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</si>
  <si>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</si>
  <si>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</si>
  <si>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</si>
  <si>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</si>
  <si>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</si>
  <si>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</si>
  <si>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</si>
  <si>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</si>
  <si>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</si>
  <si>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</si>
  <si>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</si>
  <si>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</si>
  <si>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</si>
  <si>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</si>
  <si>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</si>
  <si>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</si>
  <si>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</si>
  <si>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</si>
  <si>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</si>
  <si>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</si>
  <si>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</si>
  <si>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</si>
  <si>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</si>
  <si>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</si>
  <si>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</si>
  <si>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</si>
  <si>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</si>
  <si>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</si>
  <si>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</si>
  <si>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</si>
  <si>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</si>
  <si>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</si>
  <si>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</si>
  <si>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</si>
  <si>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</si>
  <si>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</si>
  <si>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</si>
  <si>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</si>
  <si>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</si>
  <si>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</si>
  <si>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</si>
  <si>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</si>
  <si>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</si>
  <si>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</si>
  <si>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</si>
  <si>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</si>
  <si>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</si>
  <si>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</si>
  <si>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</si>
  <si>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</si>
  <si>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</si>
  <si>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</si>
  <si>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</si>
  <si>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</si>
  <si>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</si>
  <si>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</si>
  <si>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</si>
  <si>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</si>
  <si>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</si>
  <si>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</si>
  <si>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</si>
  <si>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</si>
  <si>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</si>
  <si>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</si>
  <si>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</si>
  <si>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</si>
  <si>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</si>
  <si>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</si>
  <si>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</si>
  <si>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</si>
  <si>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</si>
  <si>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</si>
  <si>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</si>
  <si>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</si>
  <si>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</si>
  <si>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</si>
  <si>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</si>
  <si>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</si>
  <si>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</si>
  <si>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</si>
  <si>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</si>
  <si>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</si>
  <si>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</si>
  <si>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</si>
  <si>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</si>
  <si>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</si>
  <si>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</si>
  <si>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</si>
  <si>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</si>
  <si>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</si>
  <si>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</si>
  <si>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</si>
  <si>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</si>
  <si>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</si>
  <si>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</si>
  <si>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</si>
  <si>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</si>
  <si>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</si>
  <si>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</si>
  <si>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</si>
  <si>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</si>
  <si>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</si>
  <si>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</si>
  <si>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</si>
  <si>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</si>
  <si>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</si>
  <si>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</si>
  <si>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</si>
  <si>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</si>
  <si>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</si>
  <si>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</si>
  <si>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</si>
  <si>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</si>
  <si>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</si>
  <si>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</si>
  <si>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</si>
  <si>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</si>
  <si>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</si>
  <si>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</si>
  <si>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</si>
  <si>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</si>
  <si>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</si>
  <si>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</si>
  <si>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</si>
  <si>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</si>
  <si>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</si>
  <si>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</si>
  <si>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</si>
  <si>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</si>
  <si>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</si>
  <si>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</si>
  <si>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</si>
  <si>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</si>
  <si>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</si>
  <si>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</si>
  <si>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</si>
  <si>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</si>
  <si>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</si>
  <si>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</si>
  <si>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</si>
  <si>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</si>
  <si>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</si>
  <si>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</si>
  <si>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</si>
  <si>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</si>
  <si>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</si>
  <si>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</si>
  <si>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</si>
  <si>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</si>
  <si>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</si>
  <si>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</si>
  <si>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</si>
  <si>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</si>
  <si>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</si>
  <si>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</si>
  <si>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</si>
  <si>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</si>
  <si>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</si>
  <si>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</si>
  <si>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</si>
  <si>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</si>
  <si>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</si>
  <si>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</si>
  <si>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</si>
  <si>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</si>
  <si>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</si>
  <si>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</si>
  <si>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</si>
  <si>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</si>
  <si>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</si>
  <si>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</si>
  <si>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</si>
  <si>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</si>
  <si>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</si>
  <si>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</si>
  <si>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</si>
  <si>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</si>
  <si>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</si>
  <si>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</si>
  <si>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</si>
  <si>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</si>
  <si>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</si>
  <si>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</si>
  <si>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</si>
  <si>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</si>
  <si>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</si>
  <si>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</si>
  <si>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</si>
  <si>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</si>
  <si>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</si>
  <si>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</si>
  <si>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</si>
  <si>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</si>
  <si>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</si>
  <si>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</si>
  <si>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</si>
  <si>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</si>
  <si>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</si>
  <si>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</si>
  <si>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</si>
  <si>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</si>
  <si>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</si>
  <si>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</si>
  <si>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</si>
  <si>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</si>
  <si>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</si>
  <si>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</si>
  <si>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</si>
  <si>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</si>
  <si>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</si>
  <si>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</si>
  <si>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</si>
  <si>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</si>
  <si>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</si>
  <si>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</si>
  <si>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</si>
  <si>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</si>
  <si>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</si>
  <si>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</si>
  <si>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</si>
  <si>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</si>
  <si>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</si>
  <si>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</si>
  <si>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</si>
  <si>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</si>
  <si>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</si>
  <si>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</si>
  <si>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</si>
  <si>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</si>
  <si>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</si>
  <si>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</si>
  <si>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</si>
  <si>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</si>
  <si>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</si>
  <si>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</si>
  <si>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</si>
  <si>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</si>
  <si>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</si>
  <si>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</si>
  <si>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</si>
  <si>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</si>
  <si>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</si>
  <si>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</si>
  <si>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</si>
  <si>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</si>
  <si>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</si>
  <si>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</si>
  <si>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</si>
  <si>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</si>
  <si>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</si>
  <si>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</si>
  <si>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</si>
  <si>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</si>
  <si>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</si>
  <si>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</si>
  <si>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</si>
  <si>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</si>
  <si>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</si>
  <si>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</si>
  <si>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</si>
  <si>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</si>
  <si>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</si>
  <si>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</si>
  <si>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</si>
  <si>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</si>
  <si>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</si>
  <si>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</si>
  <si>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</si>
  <si>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</si>
  <si>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</si>
  <si>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</si>
  <si>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</si>
  <si>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</si>
  <si>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</si>
  <si>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</si>
  <si>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</si>
  <si>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</si>
  <si>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</si>
  <si>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</si>
  <si>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</si>
  <si>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</si>
  <si>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</si>
  <si>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</si>
  <si>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</si>
  <si>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</si>
  <si>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</si>
  <si>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</si>
  <si>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</si>
  <si>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</si>
  <si>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</si>
  <si>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</si>
  <si>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</si>
  <si>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</si>
  <si>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</si>
  <si>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</si>
  <si>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</si>
  <si>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</si>
  <si>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</si>
  <si>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</si>
  <si>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</si>
  <si>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</si>
  <si>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</si>
  <si>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</si>
  <si>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</si>
  <si>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</si>
  <si>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</si>
  <si>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</si>
  <si>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</si>
  <si>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</si>
  <si>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</si>
  <si>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</si>
  <si>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</si>
  <si>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</si>
  <si>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</si>
  <si>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</si>
  <si>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</si>
  <si>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</si>
  <si>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</si>
  <si>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</si>
  <si>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</si>
  <si>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</si>
  <si>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</si>
  <si>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</si>
  <si>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</si>
  <si>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</si>
  <si>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</si>
  <si>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</si>
  <si>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</si>
  <si>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</si>
  <si>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</si>
  <si>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</si>
  <si>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</si>
  <si>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</si>
  <si>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</si>
  <si>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</si>
  <si>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</si>
  <si>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</si>
  <si>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</si>
  <si>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</si>
  <si>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</si>
  <si>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</si>
  <si>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</si>
  <si>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</si>
  <si>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</si>
  <si>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</si>
  <si>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</si>
  <si>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</si>
  <si>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</si>
  <si>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</si>
  <si>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</si>
  <si>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</si>
  <si>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</si>
  <si>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</si>
  <si>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</si>
  <si>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</si>
  <si>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</si>
  <si>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</si>
  <si>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</si>
  <si>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</si>
  <si>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</si>
  <si>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</si>
  <si>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</si>
  <si>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</si>
  <si>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</si>
  <si>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</si>
  <si>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</si>
  <si>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</si>
  <si>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</si>
  <si>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</si>
  <si>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</si>
  <si>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</si>
  <si>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</si>
  <si>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</si>
  <si>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</si>
  <si>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</si>
  <si>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</si>
  <si>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</si>
  <si>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</si>
  <si>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</si>
  <si>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</si>
  <si>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</si>
  <si>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</si>
  <si>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</si>
  <si>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</si>
  <si>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</si>
  <si>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</si>
  <si>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</si>
  <si>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</si>
  <si>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</si>
  <si>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</si>
  <si>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</si>
  <si>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</si>
  <si>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</si>
  <si>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</si>
  <si>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</si>
  <si>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</si>
  <si>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</si>
  <si>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</si>
  <si>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</si>
  <si>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</si>
  <si>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</si>
  <si>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</si>
  <si>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</si>
  <si>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</si>
  <si>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</si>
  <si>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</si>
  <si>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</si>
  <si>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</si>
  <si>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</si>
  <si>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</si>
  <si>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</si>
  <si>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</si>
  <si>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</si>
  <si>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</si>
  <si>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</si>
  <si>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</si>
  <si>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</si>
  <si>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</si>
  <si>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</si>
  <si>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</si>
  <si>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</si>
  <si>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</si>
  <si>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</si>
  <si>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</si>
  <si>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</si>
  <si>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</si>
  <si>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</si>
  <si>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</si>
  <si>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</si>
  <si>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</si>
  <si>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</si>
  <si>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</si>
  <si>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</si>
  <si>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</si>
  <si>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</si>
  <si>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</si>
  <si>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</si>
  <si>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</si>
  <si>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</si>
  <si>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</si>
  <si>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</si>
  <si>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</si>
  <si>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</si>
  <si>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</si>
  <si>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</si>
  <si>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</si>
  <si>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</si>
  <si>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</si>
  <si>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</si>
  <si>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</si>
  <si>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</si>
  <si>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</si>
  <si>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</si>
  <si>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</si>
  <si>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</si>
  <si>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</si>
  <si>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</si>
  <si>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</si>
  <si>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</si>
  <si>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</si>
  <si>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</si>
  <si>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</si>
  <si>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</si>
  <si>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</si>
  <si>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</si>
  <si>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</si>
  <si>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</si>
  <si>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</si>
  <si>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</si>
  <si>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</si>
  <si>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</si>
  <si>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</si>
  <si>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</si>
  <si>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</si>
  <si>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</si>
  <si>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</si>
  <si>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</si>
  <si>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</si>
  <si>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</si>
  <si>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</si>
  <si>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</si>
  <si>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</si>
  <si>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</si>
  <si>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</si>
  <si>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</si>
  <si>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</si>
  <si>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</si>
  <si>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</si>
  <si>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</si>
  <si>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</si>
  <si>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</si>
  <si>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</si>
  <si>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</si>
  <si>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</si>
  <si>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</si>
  <si>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</si>
  <si>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</si>
  <si>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</si>
  <si>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</si>
  <si>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</si>
  <si>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</si>
  <si>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</si>
  <si>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</si>
  <si>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</si>
  <si>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</si>
  <si>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</si>
  <si>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</si>
  <si>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</si>
  <si>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</si>
  <si>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</si>
  <si>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</si>
  <si>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</si>
  <si>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</si>
  <si>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</si>
  <si>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</si>
  <si>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</si>
  <si>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</si>
  <si>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</si>
  <si>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</si>
  <si>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</si>
  <si>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</si>
  <si>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</si>
  <si>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</si>
  <si>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</si>
  <si>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</si>
  <si>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</si>
  <si>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</si>
  <si>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</si>
  <si>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</si>
  <si>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</si>
  <si>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</si>
  <si>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</si>
  <si>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</si>
  <si>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</si>
  <si>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</si>
  <si>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</si>
  <si>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</si>
  <si>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</si>
  <si>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</si>
  <si>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</si>
  <si>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</si>
  <si>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</si>
  <si>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</si>
  <si>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</si>
  <si>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</si>
  <si>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</si>
  <si>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</si>
  <si>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</si>
  <si>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</si>
  <si>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</si>
  <si>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</si>
  <si>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</si>
  <si>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</si>
  <si>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</si>
  <si>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</si>
  <si>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</si>
  <si>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</si>
  <si>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</si>
  <si>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</si>
  <si>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</si>
  <si>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</si>
  <si>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</si>
  <si>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</si>
  <si>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</si>
  <si>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</si>
  <si>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</si>
  <si>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</si>
  <si>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</si>
  <si>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</si>
  <si>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</si>
  <si>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</si>
  <si>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</si>
  <si>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</si>
  <si>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</si>
  <si>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</si>
  <si>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</si>
  <si>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</si>
  <si>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</si>
  <si>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</si>
  <si>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</si>
  <si>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</si>
  <si>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</si>
  <si>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</si>
  <si>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</si>
  <si>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</si>
  <si>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</si>
  <si>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</si>
  <si>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</si>
  <si>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</si>
  <si>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</si>
  <si>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</si>
  <si>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</si>
  <si>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</si>
  <si>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</si>
  <si>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</si>
  <si>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</si>
  <si>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</si>
  <si>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</si>
  <si>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</si>
  <si>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</si>
  <si>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</si>
  <si>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</si>
  <si>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</si>
  <si>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</si>
  <si>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</si>
  <si>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</si>
  <si>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</si>
  <si>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</si>
  <si>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</si>
  <si>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</si>
  <si>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</si>
  <si>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</si>
  <si>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</si>
  <si>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</si>
  <si>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</si>
  <si>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</si>
  <si>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</si>
  <si>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</si>
  <si>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</si>
  <si>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</si>
  <si>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</si>
  <si>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</si>
  <si>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</si>
  <si>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</si>
  <si>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</si>
  <si>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</si>
  <si>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</si>
  <si>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</si>
  <si>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</si>
  <si>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</si>
  <si>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</si>
  <si>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</si>
  <si>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</si>
  <si>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</si>
  <si>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</si>
  <si>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</si>
  <si>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</si>
  <si>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</si>
  <si>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</si>
  <si>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</si>
  <si>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</si>
  <si>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</si>
  <si>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</si>
  <si>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</si>
  <si>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</si>
  <si>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</si>
  <si>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</si>
  <si>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</si>
  <si>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</si>
  <si>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</si>
  <si>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</si>
  <si>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</si>
  <si>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</si>
  <si>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</si>
  <si>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</si>
  <si>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</si>
  <si>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</si>
  <si>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</si>
  <si>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</si>
  <si>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</si>
  <si>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</si>
  <si>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</si>
  <si>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</si>
  <si>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</si>
  <si>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</si>
  <si>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</si>
  <si>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</si>
  <si>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</si>
  <si>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</si>
  <si>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</si>
  <si>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</si>
  <si>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</si>
  <si>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</si>
  <si>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</si>
  <si>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</si>
  <si>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</si>
  <si>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</si>
  <si>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</si>
  <si>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</si>
  <si>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</si>
  <si>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</si>
  <si>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</si>
  <si>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</si>
  <si>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</si>
  <si>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</si>
  <si>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</si>
  <si>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</si>
  <si>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</si>
  <si>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</si>
  <si>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</si>
  <si>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</si>
  <si>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</si>
  <si>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</si>
  <si>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</si>
  <si>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</si>
  <si>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</si>
  <si>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</si>
  <si>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</si>
  <si>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</si>
  <si>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</si>
  <si>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</si>
  <si>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</si>
  <si>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</si>
  <si>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</si>
  <si>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</si>
  <si>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</si>
  <si>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</si>
  <si>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</si>
  <si>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</si>
  <si>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</si>
  <si>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</si>
  <si>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</si>
  <si>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</si>
  <si>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</si>
  <si>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</si>
  <si>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</si>
  <si>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</si>
  <si>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</si>
  <si>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</si>
  <si>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</si>
  <si>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</si>
  <si>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</si>
  <si>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</si>
  <si>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</si>
  <si>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</si>
  <si>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</si>
  <si>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</si>
  <si>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</si>
  <si>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</si>
  <si>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</si>
  <si>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</si>
  <si>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</si>
  <si>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</si>
  <si>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</si>
  <si>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</si>
  <si>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</si>
  <si>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</si>
  <si>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</si>
  <si>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</si>
  <si>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</si>
  <si>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</si>
  <si>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</si>
  <si>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</si>
  <si>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</si>
  <si>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</si>
  <si>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</si>
  <si>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</si>
  <si>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</si>
  <si>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</si>
  <si>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</si>
  <si>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</si>
  <si>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</si>
  <si>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</si>
  <si>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</si>
  <si>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</si>
  <si>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</si>
  <si>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</si>
  <si>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</si>
  <si>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</si>
  <si>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</si>
  <si>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</si>
  <si>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</si>
  <si>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</si>
  <si>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</si>
  <si>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</si>
  <si>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</si>
  <si>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</si>
  <si>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</si>
  <si>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</si>
  <si>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</si>
  <si>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</si>
  <si>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</si>
  <si>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</si>
  <si>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</si>
  <si>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</si>
  <si>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</si>
  <si>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</si>
  <si>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</si>
  <si>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</si>
  <si>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</si>
  <si>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</si>
  <si>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</si>
  <si>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</si>
  <si>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</si>
  <si>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</si>
  <si>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</si>
  <si>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</si>
  <si>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</si>
  <si>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</si>
  <si>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</si>
  <si>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</si>
  <si>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</si>
  <si>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</si>
  <si>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</si>
  <si>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</si>
  <si>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</si>
  <si>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</si>
  <si>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</si>
  <si>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</si>
  <si>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</si>
  <si>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</si>
  <si>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</si>
  <si>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</si>
  <si>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</si>
  <si>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</si>
  <si>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</si>
  <si>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</si>
  <si>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</si>
  <si>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</si>
  <si>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</si>
  <si>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</si>
  <si>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</si>
  <si>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</si>
  <si>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</si>
  <si>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</si>
  <si>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</si>
  <si>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</si>
  <si>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</si>
  <si>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</si>
  <si>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</si>
  <si>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</si>
  <si>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</si>
  <si>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</si>
  <si>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</si>
  <si>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</si>
  <si>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</si>
  <si>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</si>
  <si>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</si>
  <si>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</si>
  <si>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</si>
  <si>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</si>
  <si>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</si>
  <si>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</si>
  <si>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</si>
  <si>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</si>
  <si>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</si>
  <si>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</si>
  <si>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</si>
  <si>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</si>
  <si>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</si>
  <si>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</si>
  <si>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</si>
  <si>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</si>
  <si>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</si>
  <si>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</si>
  <si>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</si>
  <si>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</si>
  <si>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</si>
  <si>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</si>
  <si>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</si>
  <si>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</si>
  <si>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</si>
  <si>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</si>
  <si>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</si>
  <si>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</si>
  <si>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</si>
  <si>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</si>
  <si>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</si>
  <si>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</si>
  <si>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</si>
  <si>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</si>
  <si>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</si>
  <si>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</si>
  <si>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</si>
  <si>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</si>
  <si>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</si>
  <si>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</si>
  <si>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</si>
  <si>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</si>
  <si>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</si>
  <si>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</si>
  <si>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</si>
  <si>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</si>
  <si>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</si>
  <si>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</si>
  <si>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</si>
  <si>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</si>
  <si>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</si>
  <si>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</si>
  <si>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</si>
  <si>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</si>
  <si>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</si>
  <si>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</si>
  <si>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</si>
  <si>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</si>
  <si>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</si>
  <si>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</si>
  <si>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</si>
  <si>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</si>
  <si>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</si>
  <si>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</si>
  <si>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</si>
  <si>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</si>
  <si>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</si>
  <si>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</si>
  <si>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</si>
  <si>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</si>
  <si>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</si>
  <si>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</si>
  <si>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</si>
  <si>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</si>
  <si>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</si>
  <si>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</si>
  <si>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</si>
  <si>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</si>
  <si>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</si>
  <si>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</si>
  <si>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</si>
  <si>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</si>
  <si>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</si>
  <si>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</si>
  <si>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</si>
  <si>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</si>
  <si>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</si>
  <si>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</si>
  <si>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</si>
  <si>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</si>
  <si>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</si>
  <si>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</si>
  <si>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</si>
  <si>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</si>
  <si>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</si>
  <si>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</si>
  <si>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</si>
  <si>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</si>
  <si>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</si>
  <si>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</si>
  <si>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</si>
  <si>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</si>
  <si>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</si>
  <si>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</si>
  <si>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</si>
  <si>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</si>
  <si>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</si>
  <si>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</si>
  <si>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</si>
  <si>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</si>
  <si>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</si>
  <si>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</si>
  <si>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</si>
  <si>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</si>
  <si>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</si>
  <si>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</si>
  <si>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</si>
  <si>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</si>
  <si>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</si>
  <si>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</si>
  <si>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</si>
  <si>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</si>
  <si>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</si>
  <si>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</si>
  <si>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</si>
  <si>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</si>
  <si>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</si>
  <si>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</si>
  <si>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</si>
  <si>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</si>
  <si>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</si>
  <si>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</si>
  <si>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</si>
  <si>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</si>
  <si>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</si>
  <si>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</si>
  <si>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</si>
  <si>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</si>
  <si>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</si>
  <si>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</si>
  <si>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</si>
  <si>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</si>
  <si>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</si>
  <si>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</si>
  <si>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</si>
  <si>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</si>
  <si>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</si>
  <si>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</si>
  <si>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</si>
  <si>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</si>
  <si>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</si>
  <si>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</si>
  <si>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</si>
  <si>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</si>
  <si>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</si>
  <si>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</si>
  <si>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</si>
  <si>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</si>
  <si>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</si>
  <si>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</si>
  <si>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</si>
  <si>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</si>
  <si>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</si>
  <si>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</si>
  <si>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</si>
  <si>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</si>
  <si>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</si>
  <si>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</si>
  <si>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</si>
  <si>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</si>
  <si>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</si>
  <si>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</si>
  <si>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</si>
  <si>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</si>
  <si>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</si>
  <si>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</si>
  <si>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</si>
  <si>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</si>
  <si>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</si>
  <si>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</si>
  <si>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</si>
  <si>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</si>
  <si>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</si>
  <si>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</si>
  <si>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</si>
  <si>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</si>
  <si>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</si>
  <si>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</si>
  <si>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</si>
  <si>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</si>
  <si>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</si>
  <si>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</si>
  <si>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</si>
  <si>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</si>
  <si>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</si>
  <si>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</si>
  <si>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</si>
  <si>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</si>
  <si>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</si>
  <si>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</si>
  <si>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</si>
  <si>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</si>
  <si>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</si>
  <si>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</si>
  <si>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</si>
  <si>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</si>
  <si>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</si>
  <si>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</si>
  <si>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</si>
  <si>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</si>
  <si>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</si>
  <si>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</si>
  <si>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</si>
  <si>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</si>
  <si>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</si>
  <si>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</si>
  <si>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</si>
  <si>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</si>
  <si>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</si>
  <si>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</si>
  <si>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</si>
  <si>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</si>
  <si>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</si>
  <si>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</si>
  <si>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</si>
  <si>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</si>
  <si>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</si>
  <si>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</si>
  <si>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</si>
  <si>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</si>
  <si>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</si>
  <si>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</si>
  <si>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</si>
  <si>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</si>
  <si>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</si>
  <si>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</si>
  <si>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</si>
  <si>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</si>
  <si>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</si>
  <si>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</si>
  <si>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</si>
  <si>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</si>
  <si>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</si>
  <si>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</si>
  <si>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</si>
  <si>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</si>
  <si>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</si>
  <si>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</si>
  <si>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</si>
  <si>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</si>
  <si>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</si>
  <si>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</si>
  <si>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</si>
  <si>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</si>
  <si>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</si>
  <si>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</si>
  <si>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</si>
  <si>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</si>
  <si>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</si>
  <si>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</si>
  <si>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</si>
  <si>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</si>
  <si>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</si>
  <si>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</si>
  <si>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</si>
  <si>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</si>
  <si>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</si>
  <si>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</si>
  <si>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</si>
  <si>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</si>
  <si>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</si>
  <si>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</si>
  <si>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</si>
  <si>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</si>
  <si>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</si>
  <si>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</si>
  <si>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</si>
  <si>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</si>
  <si>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</si>
  <si>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</si>
  <si>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</si>
  <si>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</si>
  <si>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</si>
  <si>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</si>
  <si>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</si>
  <si>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</si>
  <si>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</si>
  <si>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</si>
  <si>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</si>
  <si>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</si>
  <si>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</si>
  <si>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</si>
  <si>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</si>
  <si>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</si>
  <si>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</si>
  <si>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</si>
  <si>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</si>
  <si>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</si>
  <si>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</si>
  <si>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</si>
  <si>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</si>
  <si>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</si>
  <si>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</si>
  <si>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</si>
  <si>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</si>
  <si>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</si>
  <si>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</si>
  <si>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</si>
  <si>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</si>
  <si>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</si>
  <si>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</si>
  <si>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</si>
  <si>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</si>
  <si>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</si>
  <si>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</si>
  <si>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</si>
  <si>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</si>
  <si>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</si>
  <si>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</si>
  <si>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</si>
  <si>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</si>
  <si>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</si>
  <si>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</si>
  <si>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</si>
  <si>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</si>
  <si>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</si>
  <si>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</si>
  <si>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</si>
  <si>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</si>
  <si>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</si>
  <si>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</si>
  <si>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</si>
  <si>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</si>
  <si>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</si>
  <si>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</si>
  <si>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</si>
  <si>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</si>
  <si>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</si>
  <si>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</si>
  <si>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</si>
  <si>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</si>
  <si>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</si>
  <si>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</si>
  <si>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</si>
  <si>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</si>
  <si>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</si>
  <si>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</si>
  <si>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</si>
  <si>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</si>
  <si>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</si>
  <si>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</si>
  <si>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</si>
  <si>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</si>
  <si>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</si>
  <si>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</si>
  <si>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</si>
  <si>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</si>
  <si>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</si>
  <si>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</si>
  <si>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</si>
  <si>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</si>
  <si>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</si>
  <si>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</si>
  <si>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</si>
  <si>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</si>
  <si>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</si>
  <si>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</si>
  <si>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</si>
  <si>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</si>
  <si>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</si>
  <si>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</si>
  <si>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</si>
  <si>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</si>
  <si>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</si>
  <si>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</si>
  <si>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</si>
  <si>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</si>
  <si>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</si>
  <si>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</si>
  <si>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</si>
  <si>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</si>
  <si>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</si>
  <si>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</si>
  <si>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</si>
  <si>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</si>
  <si>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</si>
  <si>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</si>
  <si>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</si>
  <si>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</si>
  <si>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</si>
  <si>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</si>
  <si>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</si>
  <si>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</si>
  <si>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</si>
  <si>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</si>
  <si>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</si>
  <si>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</si>
  <si>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</si>
  <si>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</si>
  <si>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</si>
  <si>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</si>
  <si>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</si>
  <si>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</si>
  <si>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</si>
  <si>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</si>
  <si>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</si>
  <si>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</si>
  <si>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</si>
  <si>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</si>
  <si>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</si>
  <si>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</si>
  <si>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</si>
  <si>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</si>
  <si>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</si>
  <si>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</si>
  <si>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</si>
  <si>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</si>
  <si>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</si>
  <si>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</si>
  <si>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</si>
  <si>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</si>
  <si>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</si>
  <si>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</si>
  <si>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</si>
  <si>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</si>
  <si>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</si>
  <si>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</si>
  <si>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</si>
  <si>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</si>
  <si>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</si>
  <si>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</si>
  <si>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</si>
  <si>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</si>
  <si>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</si>
  <si>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</si>
  <si>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</si>
  <si>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</si>
  <si>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</si>
  <si>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</si>
  <si>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</si>
  <si>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</si>
  <si>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</si>
  <si>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</si>
  <si>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</si>
  <si>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</si>
  <si>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</si>
  <si>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</si>
  <si>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</si>
  <si>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</si>
  <si>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</si>
  <si>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</si>
  <si>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</si>
  <si>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</si>
  <si>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</si>
  <si>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</si>
  <si>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</si>
  <si>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</si>
  <si>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</si>
  <si>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</si>
  <si>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</si>
  <si>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</si>
  <si>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</si>
  <si>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</si>
  <si>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</si>
  <si>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</si>
  <si>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</si>
  <si>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</si>
  <si>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</si>
  <si>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</si>
  <si>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</si>
  <si>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</si>
  <si>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</si>
  <si>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</si>
  <si>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</si>
  <si>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</si>
  <si>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</si>
  <si>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</si>
  <si>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</si>
  <si>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</si>
  <si>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</si>
  <si>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</si>
  <si>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</si>
  <si>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</si>
  <si>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</si>
  <si>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</si>
  <si>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</si>
  <si>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</si>
  <si>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</si>
  <si>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</si>
  <si>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</si>
  <si>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</si>
  <si>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</si>
  <si>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</si>
  <si>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</si>
  <si>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</si>
  <si>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</si>
  <si>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</si>
  <si>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</si>
  <si>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</si>
  <si>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</si>
  <si>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</si>
  <si>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</si>
  <si>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</si>
  <si>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</si>
  <si>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</si>
  <si>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</si>
  <si>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</si>
  <si>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</si>
  <si>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</si>
  <si>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</si>
  <si>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</si>
  <si>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</si>
  <si>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</si>
  <si>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</si>
  <si>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</si>
  <si>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</si>
  <si>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</si>
  <si>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</si>
  <si>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</si>
  <si>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</si>
  <si>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</si>
  <si>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</si>
  <si>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</si>
  <si>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</si>
  <si>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</si>
  <si>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</si>
  <si>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</si>
  <si>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</si>
  <si>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</si>
  <si>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</si>
  <si>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</si>
  <si>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</si>
  <si>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</si>
  <si>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</si>
  <si>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</si>
  <si>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</si>
  <si>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</si>
  <si>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</si>
  <si>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</si>
  <si>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</si>
  <si>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</si>
  <si>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</si>
  <si>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</si>
  <si>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</si>
  <si>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</si>
  <si>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</si>
  <si>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</si>
  <si>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</si>
  <si>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</si>
  <si>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</si>
  <si>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</si>
  <si>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</si>
  <si>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</si>
  <si>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</si>
  <si>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</si>
  <si>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</si>
  <si>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</si>
  <si>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</si>
  <si>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</si>
  <si>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</si>
  <si>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</si>
  <si>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</si>
  <si>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</si>
  <si>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</si>
  <si>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</si>
  <si>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</si>
  <si>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</si>
  <si>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</si>
  <si>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</si>
  <si>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</si>
  <si>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</si>
  <si>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</si>
  <si>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</si>
  <si>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</si>
  <si>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</si>
  <si>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</si>
  <si>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</si>
  <si>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</si>
  <si>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</si>
  <si>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</si>
  <si>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</si>
  <si>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</si>
  <si>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</si>
  <si>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</si>
  <si>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</si>
  <si>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</si>
  <si>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</si>
  <si>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</si>
  <si>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</si>
  <si>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</si>
  <si>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</si>
  <si>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</si>
  <si>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</si>
  <si>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</si>
  <si>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</si>
  <si>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</si>
  <si>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</si>
  <si>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</si>
  <si>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</si>
  <si>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</si>
  <si>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</si>
  <si>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</si>
  <si>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</si>
  <si>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</si>
  <si>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</si>
  <si>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</si>
  <si>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</si>
  <si>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</si>
  <si>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</si>
  <si>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</si>
  <si>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</si>
  <si>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</si>
  <si>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</si>
  <si>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</si>
  <si>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</si>
  <si>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</si>
  <si>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</si>
  <si>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</si>
  <si>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</si>
  <si>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</si>
  <si>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</si>
  <si>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</si>
  <si>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</si>
  <si>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</si>
  <si>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</si>
  <si>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</si>
  <si>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</si>
  <si>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</si>
  <si>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</si>
  <si>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</si>
  <si>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</si>
  <si>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</si>
  <si>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</si>
  <si>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</si>
  <si>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</si>
  <si>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</si>
  <si>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</si>
  <si>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</si>
  <si>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</si>
  <si>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</si>
  <si>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</si>
  <si>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</si>
  <si>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</si>
  <si>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</si>
  <si>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</si>
  <si>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</si>
  <si>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</si>
  <si>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</si>
  <si>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</si>
  <si>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</si>
  <si>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</si>
  <si>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</si>
  <si>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</si>
  <si>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</si>
  <si>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</si>
  <si>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</si>
  <si>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</si>
  <si>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</si>
  <si>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</si>
  <si>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</si>
  <si>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</si>
  <si>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</si>
  <si>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</si>
  <si>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</si>
  <si>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</si>
  <si>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</si>
  <si>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</si>
  <si>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</si>
  <si>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</si>
  <si>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</si>
  <si>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</si>
  <si>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</si>
  <si>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</si>
  <si>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</si>
  <si>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</si>
  <si>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</si>
  <si>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</si>
  <si>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</si>
  <si>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</si>
  <si>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</si>
  <si>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</si>
  <si>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</si>
  <si>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</si>
  <si>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</si>
  <si>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</si>
  <si>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</si>
  <si>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</si>
  <si>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</si>
  <si>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</si>
  <si>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</si>
  <si>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</si>
  <si>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</si>
  <si>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</si>
  <si>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</si>
  <si>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</si>
  <si>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</si>
  <si>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</si>
  <si>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</si>
  <si>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</si>
  <si>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</si>
  <si>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</si>
  <si>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</si>
  <si>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</si>
  <si>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</si>
  <si>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</si>
  <si>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</si>
  <si>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</si>
  <si>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</si>
  <si>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</si>
  <si>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</si>
  <si>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</si>
  <si>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</si>
  <si>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</si>
  <si>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</si>
  <si>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</si>
  <si>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</si>
  <si>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</si>
  <si>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</si>
  <si>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</si>
  <si>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</si>
  <si>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</si>
  <si>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</si>
  <si>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</si>
  <si>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</si>
  <si>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</si>
  <si>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</si>
  <si>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</si>
  <si>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</si>
  <si>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</si>
  <si>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</si>
  <si>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</si>
  <si>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</si>
  <si>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</si>
  <si>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</si>
  <si>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</si>
  <si>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</si>
  <si>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</si>
  <si>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</si>
  <si>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</si>
  <si>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</si>
  <si>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</si>
  <si>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</si>
  <si>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</si>
  <si>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</si>
  <si>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</si>
  <si>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</si>
  <si>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</si>
  <si>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</si>
  <si>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</si>
  <si>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</si>
  <si>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</si>
  <si>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</si>
  <si>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</si>
  <si>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</si>
  <si>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</si>
  <si>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</si>
  <si>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</si>
  <si>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</si>
  <si>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</si>
  <si>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</si>
  <si>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</si>
  <si>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</si>
  <si>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</si>
  <si>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</si>
  <si>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</si>
  <si>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</si>
  <si>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</si>
  <si>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</si>
  <si>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</si>
  <si>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</si>
  <si>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</si>
  <si>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</si>
  <si>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</si>
  <si>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</si>
  <si>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</si>
  <si>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</si>
  <si>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</si>
  <si>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</si>
  <si>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</si>
  <si>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</si>
  <si>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</si>
  <si>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</si>
  <si>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</si>
  <si>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</si>
  <si>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</si>
  <si>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</si>
  <si>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</si>
  <si>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</si>
  <si>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</si>
  <si>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</si>
  <si>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</si>
  <si>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</si>
  <si>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</si>
  <si>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</si>
  <si>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</si>
  <si>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</si>
  <si>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</si>
  <si>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</si>
  <si>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</si>
  <si>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</si>
  <si>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</si>
  <si>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</si>
  <si>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</si>
  <si>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</si>
  <si>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</si>
  <si>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</si>
  <si>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</si>
  <si>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</si>
  <si>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</si>
  <si>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</si>
  <si>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</si>
  <si>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</si>
  <si>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</si>
  <si>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</si>
  <si>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</si>
  <si>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</si>
  <si>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</si>
  <si>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</si>
  <si>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</si>
  <si>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</si>
  <si>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</si>
  <si>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</si>
  <si>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</si>
  <si>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</si>
  <si>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</si>
  <si>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</si>
  <si>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</si>
  <si>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</si>
  <si>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</si>
  <si>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</si>
  <si>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</si>
  <si>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</si>
  <si>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</si>
  <si>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</si>
  <si>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</si>
  <si>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</si>
  <si>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</si>
  <si>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</si>
  <si>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</si>
  <si>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</si>
  <si>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</si>
  <si>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</si>
  <si>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</si>
  <si>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</si>
  <si>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</si>
  <si>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</si>
  <si>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</si>
  <si>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</si>
  <si>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</si>
  <si>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</si>
  <si>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</si>
  <si>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</si>
  <si>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</si>
  <si>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</si>
  <si>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</si>
  <si>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</si>
  <si>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</si>
  <si>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</si>
  <si>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</si>
  <si>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</si>
  <si>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</si>
  <si>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</si>
  <si>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</si>
  <si>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</si>
  <si>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</si>
  <si>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</si>
  <si>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</si>
  <si>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</si>
  <si>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</si>
  <si>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</si>
  <si>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</si>
  <si>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</si>
  <si>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</si>
  <si>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</si>
  <si>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</si>
  <si>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</si>
  <si>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</si>
  <si>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</si>
  <si>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</si>
  <si>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</si>
  <si>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</si>
  <si>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</si>
  <si>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</si>
  <si>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</si>
  <si>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</si>
  <si>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</si>
  <si>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</si>
  <si>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</si>
  <si>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</si>
  <si>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</si>
  <si>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</si>
  <si>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</si>
  <si>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</si>
  <si>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</si>
  <si>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</si>
  <si>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</si>
  <si>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</si>
  <si>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</si>
  <si>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</si>
  <si>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</si>
  <si>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</si>
  <si>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</si>
  <si>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</si>
  <si>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</si>
  <si>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</si>
  <si>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</si>
  <si>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</si>
  <si>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</si>
  <si>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</si>
  <si>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</si>
  <si>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</si>
  <si>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</si>
  <si>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</si>
  <si>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</si>
  <si>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</si>
  <si>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</si>
  <si>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</si>
  <si>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</si>
  <si>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</si>
  <si>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</si>
  <si>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</si>
  <si>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</si>
  <si>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</si>
  <si>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</si>
  <si>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</si>
  <si>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</si>
  <si>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</si>
  <si>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</si>
  <si>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</si>
  <si>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</si>
  <si>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</si>
  <si>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</si>
  <si>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</si>
  <si>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</si>
  <si>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</si>
  <si>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</si>
  <si>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</si>
  <si>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</si>
  <si>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</si>
  <si>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</si>
  <si>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</si>
  <si>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</si>
  <si>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</si>
  <si>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</si>
  <si>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</si>
  <si>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</si>
  <si>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</si>
  <si>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</si>
  <si>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</si>
  <si>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</si>
  <si>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</si>
  <si>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</si>
  <si>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</si>
  <si>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</si>
  <si>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</si>
  <si>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</si>
  <si>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</si>
  <si>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</si>
  <si>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</si>
  <si>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</si>
  <si>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</si>
  <si>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</si>
  <si>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</si>
  <si>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</si>
  <si>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</si>
  <si>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</si>
  <si>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</si>
  <si>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</si>
  <si>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</si>
  <si>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</si>
  <si>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</si>
  <si>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</si>
  <si>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</si>
  <si>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</si>
  <si>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</si>
  <si>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</si>
  <si>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</si>
  <si>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</si>
  <si>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</si>
  <si>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</si>
  <si>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</si>
  <si>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</si>
  <si>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</si>
  <si>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</si>
  <si>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</si>
  <si>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</si>
  <si>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</si>
  <si>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</si>
  <si>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</si>
  <si>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</si>
  <si>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</si>
  <si>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</si>
  <si>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</si>
  <si>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</si>
  <si>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</si>
  <si>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</si>
  <si>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</si>
  <si>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</si>
  <si>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</si>
  <si>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</si>
  <si>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</si>
  <si>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</si>
  <si>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</si>
  <si>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</si>
  <si>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</si>
  <si>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</si>
  <si>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</si>
  <si>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</si>
  <si>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</si>
  <si>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</si>
  <si>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</si>
  <si>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</si>
  <si>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</si>
  <si>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</si>
  <si>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</si>
  <si>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</si>
  <si>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</si>
  <si>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</si>
  <si>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</si>
  <si>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</si>
  <si>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</si>
  <si>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</si>
  <si>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</si>
  <si>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</si>
  <si>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</si>
  <si>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</si>
  <si>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</si>
  <si>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</si>
  <si>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</si>
  <si>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</si>
  <si>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</si>
  <si>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</si>
  <si>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</si>
  <si>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</si>
  <si>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</si>
  <si>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</si>
  <si>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</si>
  <si>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</si>
  <si>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</si>
  <si>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</si>
  <si>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</si>
  <si>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</si>
  <si>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</si>
  <si>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</si>
  <si>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</si>
  <si>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</si>
  <si>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</si>
  <si>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</si>
  <si>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</si>
  <si>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</si>
  <si>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</si>
  <si>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</si>
  <si>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</si>
  <si>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</si>
  <si>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</si>
  <si>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</si>
  <si>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</si>
  <si>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</si>
  <si>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</si>
  <si>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</si>
  <si>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</si>
  <si>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</si>
  <si>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</si>
  <si>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</si>
  <si>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</si>
  <si>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</si>
  <si>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</si>
  <si>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</si>
  <si>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</si>
  <si>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</si>
  <si>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</si>
  <si>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</si>
  <si>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</si>
  <si>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</si>
  <si>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</si>
  <si>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</si>
  <si>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</si>
  <si>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</si>
  <si>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</si>
  <si>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</si>
  <si>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</si>
  <si>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</si>
  <si>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</si>
  <si>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</si>
  <si>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</si>
  <si>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</si>
  <si>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</si>
  <si>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</si>
  <si>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</si>
  <si>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</si>
  <si>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</si>
  <si>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</si>
  <si>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</si>
  <si>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</si>
  <si>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</si>
  <si>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</si>
  <si>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</si>
  <si>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</si>
  <si>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</si>
  <si>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</si>
  <si>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</si>
  <si>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</si>
  <si>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</si>
  <si>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</si>
  <si>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</si>
  <si>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</si>
  <si>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</si>
  <si>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</si>
  <si>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</si>
  <si>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</si>
  <si>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</si>
  <si>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</si>
  <si>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</si>
  <si>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</si>
  <si>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</si>
  <si>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</si>
  <si>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</si>
  <si>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</si>
  <si>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</si>
  <si>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</si>
  <si>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</si>
  <si>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</si>
  <si>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</si>
  <si>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</si>
  <si>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</si>
  <si>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</si>
  <si>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</si>
  <si>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</si>
  <si>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</si>
  <si>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</si>
  <si>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</si>
  <si>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</si>
  <si>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</si>
  <si>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</si>
  <si>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</si>
  <si>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</si>
  <si>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</si>
  <si>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</si>
  <si>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</si>
  <si>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</si>
  <si>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</si>
  <si>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</si>
  <si>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</si>
  <si>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</si>
  <si>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</si>
  <si>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</si>
  <si>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</si>
  <si>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</si>
  <si>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</si>
  <si>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</si>
  <si>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</si>
  <si>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</si>
  <si>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</si>
  <si>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</si>
  <si>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</si>
  <si>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</si>
  <si>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</si>
  <si>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</si>
  <si>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</si>
  <si>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</si>
  <si>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</si>
  <si>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</si>
  <si>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</si>
  <si>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</si>
  <si>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</si>
  <si>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</si>
  <si>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</si>
  <si>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</si>
  <si>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</si>
  <si>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</si>
  <si>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</si>
  <si>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</si>
  <si>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</si>
  <si>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</si>
  <si>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</si>
  <si>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</si>
  <si>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</si>
  <si>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</si>
  <si>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</si>
  <si>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</si>
  <si>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</si>
  <si>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</si>
  <si>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</si>
  <si>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</si>
  <si>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</si>
  <si>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</si>
  <si>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</si>
  <si>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</si>
  <si>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</si>
  <si>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</si>
  <si>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</si>
  <si>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</si>
  <si>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</si>
  <si>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</si>
  <si>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</si>
  <si>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</si>
  <si>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</si>
  <si>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</si>
  <si>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</si>
  <si>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</si>
  <si>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</si>
  <si>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</si>
  <si>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</si>
  <si>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</si>
  <si>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</si>
  <si>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</si>
  <si>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</si>
  <si>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</si>
  <si>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</si>
  <si>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</si>
  <si>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</si>
  <si>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</si>
  <si>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</si>
  <si>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</si>
  <si>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</si>
  <si>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</si>
  <si>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</si>
  <si>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</si>
  <si>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</si>
  <si>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</si>
  <si>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</si>
  <si>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</si>
  <si>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</si>
  <si>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</si>
  <si>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</si>
  <si>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</si>
  <si>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</si>
  <si>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</si>
  <si>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</si>
  <si>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</si>
  <si>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</si>
  <si>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</si>
  <si>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</si>
  <si>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</si>
  <si>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</si>
  <si>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</si>
  <si>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</si>
  <si>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</si>
  <si>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</si>
  <si>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</si>
  <si>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</si>
  <si>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</si>
  <si>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</si>
  <si>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</si>
  <si>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</si>
  <si>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</si>
  <si>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</si>
  <si>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</si>
  <si>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</si>
  <si>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</si>
  <si>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</si>
  <si>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</si>
  <si>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</si>
  <si>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</si>
  <si>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</si>
  <si>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</si>
  <si>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</si>
  <si>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</si>
  <si>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</si>
  <si>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</si>
  <si>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</si>
  <si>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</si>
  <si>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</si>
  <si>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</si>
  <si>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</si>
  <si>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</si>
  <si>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</si>
  <si>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</si>
  <si>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</si>
  <si>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</si>
  <si>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</si>
  <si>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</si>
  <si>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</si>
  <si>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</si>
  <si>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</si>
  <si>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</si>
  <si>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</si>
  <si>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</si>
  <si>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</si>
  <si>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</si>
  <si>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</si>
  <si>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</si>
  <si>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</si>
  <si>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</si>
  <si>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</si>
  <si>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</si>
  <si>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</si>
  <si>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</si>
  <si>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</si>
  <si>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</si>
  <si>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</si>
  <si>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</si>
  <si>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</si>
  <si>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</si>
  <si>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</si>
  <si>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</si>
  <si>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</si>
  <si>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</si>
  <si>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</si>
  <si>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</si>
  <si>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</si>
  <si>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</si>
  <si>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</si>
  <si>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</si>
  <si>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</si>
  <si>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</si>
  <si>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</si>
  <si>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</si>
  <si>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</si>
  <si>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</si>
  <si>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</si>
  <si>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</si>
  <si>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</si>
  <si>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</si>
  <si>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</si>
  <si>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</si>
  <si>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</si>
  <si>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</si>
  <si>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</si>
  <si>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</si>
  <si>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</si>
  <si>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</si>
  <si>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</si>
  <si>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</si>
  <si>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</si>
  <si>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</si>
  <si>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</si>
  <si>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</si>
  <si>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</si>
  <si>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</si>
  <si>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</si>
  <si>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</si>
  <si>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</si>
  <si>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</si>
  <si>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</si>
  <si>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</si>
  <si>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</si>
  <si>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</si>
  <si>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</si>
  <si>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</si>
  <si>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</si>
  <si>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</si>
  <si>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</si>
  <si>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</si>
  <si>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</si>
  <si>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</si>
  <si>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</si>
  <si>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</si>
  <si>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</si>
  <si>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</si>
  <si>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</si>
  <si>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</si>
  <si>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</si>
  <si>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</si>
  <si>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</si>
  <si>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</si>
  <si>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</si>
  <si>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</si>
  <si>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</si>
  <si>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</si>
  <si>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</si>
  <si>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</si>
  <si>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</si>
  <si>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</si>
  <si>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</si>
  <si>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</si>
  <si>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</si>
  <si>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</si>
  <si>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</si>
  <si>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</si>
  <si>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</si>
  <si>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</si>
  <si>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</si>
  <si>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</si>
  <si>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</si>
  <si>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</si>
  <si>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</si>
  <si>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</si>
  <si>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</si>
  <si>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</si>
  <si>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</si>
  <si>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</si>
  <si>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</si>
  <si>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</si>
  <si>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</si>
  <si>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</si>
  <si>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</si>
  <si>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</si>
  <si>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</si>
  <si>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</si>
  <si>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</si>
  <si>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</si>
  <si>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</si>
  <si>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</si>
  <si>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</si>
  <si>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</si>
  <si>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</si>
  <si>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</si>
  <si>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</si>
  <si>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</si>
  <si>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</si>
  <si>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</si>
  <si>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</si>
  <si>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</si>
  <si>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</si>
  <si>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</si>
  <si>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</si>
  <si>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</si>
  <si>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</si>
  <si>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</si>
  <si>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</si>
  <si>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</si>
  <si>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</si>
  <si>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</si>
  <si>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</si>
  <si>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</si>
  <si>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</si>
  <si>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</si>
  <si>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</si>
  <si>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</si>
  <si>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</si>
  <si>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</si>
  <si>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</si>
  <si>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</si>
  <si>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</si>
  <si>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</si>
  <si>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</si>
  <si>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</si>
  <si>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</si>
  <si>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</si>
  <si>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</si>
  <si>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</si>
  <si>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</si>
  <si>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</si>
  <si>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</si>
  <si>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</si>
  <si>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</si>
  <si>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</si>
  <si>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</si>
  <si>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</si>
  <si>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</si>
  <si>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</si>
  <si>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</si>
  <si>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</si>
  <si>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</si>
  <si>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</si>
  <si>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</si>
  <si>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</si>
  <si>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</si>
  <si>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</si>
  <si>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</si>
  <si>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</si>
  <si>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</si>
  <si>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</si>
  <si>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</si>
  <si>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</si>
  <si>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</si>
  <si>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</si>
  <si>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</si>
  <si>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</si>
  <si>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</si>
  <si>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</si>
  <si>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</si>
  <si>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</si>
  <si>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</si>
  <si>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</si>
  <si>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</si>
  <si>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</si>
  <si>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</si>
  <si>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</si>
  <si>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</si>
  <si>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</si>
  <si>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</si>
  <si>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</si>
  <si>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</si>
  <si>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</si>
  <si>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</si>
  <si>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</si>
  <si>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</si>
  <si>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</si>
  <si>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</si>
  <si>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</si>
  <si>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</si>
  <si>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</si>
  <si>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</si>
  <si>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</si>
  <si>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</si>
  <si>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</si>
  <si>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</si>
  <si>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</si>
  <si>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</si>
  <si>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</si>
  <si>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</si>
  <si>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</si>
  <si>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</si>
  <si>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</si>
  <si>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</si>
  <si>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</si>
  <si>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</si>
  <si>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</si>
  <si>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</si>
  <si>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</si>
  <si>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</si>
  <si>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</si>
  <si>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</si>
  <si>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</si>
  <si>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</si>
  <si>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</si>
  <si>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</si>
  <si>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</si>
  <si>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</si>
  <si>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</si>
  <si>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</si>
  <si>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</si>
  <si>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</si>
  <si>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</si>
  <si>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</si>
  <si>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</si>
  <si>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</si>
  <si>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</si>
  <si>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</si>
  <si>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</si>
  <si>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</si>
  <si>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</si>
  <si>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</si>
  <si>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</si>
  <si>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</si>
  <si>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</si>
  <si>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</si>
  <si>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</si>
  <si>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</si>
  <si>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</si>
  <si>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</si>
  <si>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</si>
  <si>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</si>
  <si>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</si>
  <si>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</si>
  <si>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</si>
  <si>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</si>
  <si>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</si>
  <si>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</si>
  <si>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</si>
  <si>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</si>
  <si>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</si>
  <si>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</si>
  <si>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</si>
  <si>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</si>
  <si>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</si>
  <si>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</si>
  <si>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</si>
  <si>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</si>
  <si>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</si>
  <si>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</si>
  <si>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</si>
  <si>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</si>
  <si>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</si>
  <si>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</si>
  <si>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</si>
  <si>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</si>
  <si>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</si>
  <si>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</si>
  <si>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</si>
  <si>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</si>
  <si>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</si>
  <si>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</si>
  <si>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</si>
  <si>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</si>
  <si>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</si>
  <si>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</si>
  <si>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</si>
  <si>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</si>
  <si>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</si>
  <si>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</si>
  <si>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</si>
  <si>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</si>
  <si>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</si>
  <si>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</si>
  <si>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</si>
  <si>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</si>
  <si>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</si>
  <si>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</si>
  <si>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</si>
  <si>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</si>
  <si>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</si>
  <si>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</si>
  <si>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</si>
  <si>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</si>
  <si>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</si>
  <si>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</si>
  <si>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</si>
  <si>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</si>
  <si>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</si>
  <si>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</si>
  <si>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</si>
  <si>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</si>
  <si>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</si>
  <si>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</si>
  <si>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</si>
  <si>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</si>
  <si>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</si>
  <si>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</si>
  <si>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</si>
  <si>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</si>
  <si>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</si>
  <si>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</si>
  <si>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</si>
  <si>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</si>
  <si>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</si>
  <si>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</si>
  <si>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</si>
  <si>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</si>
  <si>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</si>
  <si>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</si>
  <si>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</si>
  <si>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</si>
  <si>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</si>
  <si>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</si>
  <si>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</si>
  <si>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</si>
  <si>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</si>
  <si>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</si>
  <si>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</si>
  <si>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</si>
  <si>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</si>
  <si>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</si>
  <si>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</si>
  <si>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</si>
  <si>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</si>
  <si>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</si>
  <si>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</si>
  <si>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</si>
  <si>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</si>
  <si>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</si>
  <si>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</si>
  <si>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</si>
  <si>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</si>
  <si>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</si>
  <si>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</si>
  <si>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</si>
  <si>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</si>
  <si>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</si>
  <si>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</si>
  <si>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</si>
  <si>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</si>
  <si>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</si>
  <si>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</si>
  <si>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</si>
  <si>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</si>
  <si>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</si>
  <si>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</si>
  <si>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</si>
  <si>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</si>
  <si>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</si>
  <si>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</si>
  <si>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</si>
  <si>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</si>
  <si>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</si>
  <si>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</si>
  <si>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</si>
  <si>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</si>
  <si>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</si>
  <si>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</si>
  <si>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</si>
  <si>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</si>
  <si>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</si>
  <si>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</si>
  <si>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</si>
  <si>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</si>
  <si>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</si>
  <si>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</si>
  <si>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</si>
  <si>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</si>
  <si>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</si>
  <si>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</si>
  <si>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</si>
  <si>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</si>
  <si>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</si>
  <si>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</si>
  <si>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</si>
  <si>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</si>
  <si>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</si>
  <si>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</si>
  <si>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</si>
  <si>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</si>
  <si>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</si>
  <si>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</si>
  <si>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</si>
  <si>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</si>
  <si>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</si>
  <si>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</si>
  <si>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</si>
  <si>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</si>
  <si>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</si>
  <si>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</si>
  <si>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</si>
  <si>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</si>
  <si>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</si>
  <si>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</si>
  <si>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</si>
  <si>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</si>
  <si>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</si>
  <si>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</si>
  <si>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</si>
  <si>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</si>
  <si>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</si>
  <si>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</si>
  <si>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</si>
  <si>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</si>
  <si>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</si>
  <si>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</si>
  <si>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</si>
  <si>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</si>
  <si>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</si>
  <si>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</si>
  <si>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</si>
  <si>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</si>
  <si>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</si>
  <si>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</si>
  <si>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</si>
  <si>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</si>
  <si>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</si>
  <si>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</si>
  <si>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</si>
  <si>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</si>
  <si>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</si>
  <si>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</si>
  <si>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</si>
  <si>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</si>
  <si>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</si>
  <si>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</si>
  <si>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</si>
  <si>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</si>
  <si>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</si>
  <si>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</si>
  <si>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</si>
  <si>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</si>
  <si>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</si>
  <si>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</si>
  <si>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</si>
  <si>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</si>
  <si>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</si>
  <si>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</si>
  <si>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</si>
  <si>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</si>
  <si>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</si>
  <si>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</si>
  <si>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</si>
  <si>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</si>
  <si>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</si>
  <si>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</si>
  <si>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</si>
  <si>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</si>
  <si>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</si>
  <si>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</si>
  <si>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</si>
  <si>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</si>
  <si>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</si>
  <si>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</si>
  <si>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</si>
  <si>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</si>
  <si>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</si>
  <si>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</si>
  <si>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</si>
  <si>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</si>
  <si>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</si>
  <si>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</si>
  <si>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</si>
  <si>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</si>
  <si>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</si>
  <si>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</si>
  <si>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</si>
  <si>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</si>
  <si>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</si>
  <si>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</si>
  <si>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</si>
  <si>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</si>
  <si>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</si>
  <si>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</si>
  <si>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</si>
  <si>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</si>
  <si>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</si>
  <si>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</si>
  <si>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</si>
  <si>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</si>
  <si>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</si>
  <si>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</si>
  <si>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</si>
  <si>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</si>
  <si>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</si>
  <si>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</si>
  <si>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</si>
  <si>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</si>
  <si>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</si>
  <si>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</si>
  <si>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</si>
  <si>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</si>
  <si>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</si>
  <si>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</si>
  <si>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</si>
  <si>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</si>
  <si>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</si>
  <si>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</si>
  <si>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</si>
  <si>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</si>
  <si>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</si>
  <si>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</si>
  <si>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</si>
  <si>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</si>
  <si>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</si>
  <si>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</si>
  <si>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</si>
  <si>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</si>
  <si>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</si>
  <si>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</si>
  <si>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</si>
  <si>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</si>
  <si>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</si>
  <si>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</si>
  <si>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</si>
  <si>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</si>
  <si>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</si>
  <si>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</si>
  <si>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</si>
  <si>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</si>
  <si>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</si>
  <si>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</si>
  <si>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</si>
  <si>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</si>
  <si>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</si>
  <si>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</si>
  <si>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</si>
  <si>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</si>
  <si>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</si>
  <si>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</si>
  <si>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</si>
  <si>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</si>
  <si>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</si>
  <si>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</si>
  <si>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</si>
  <si>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</si>
  <si>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</si>
  <si>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</si>
  <si>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</si>
  <si>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</si>
  <si>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</si>
  <si>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</si>
  <si>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</si>
  <si>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</si>
  <si>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</si>
  <si>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</si>
  <si>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</si>
  <si>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</si>
  <si>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</si>
  <si>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</si>
  <si>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</si>
  <si>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</si>
  <si>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</si>
  <si>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</si>
  <si>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</si>
  <si>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</si>
  <si>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</si>
  <si>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</si>
  <si>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</si>
  <si>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</si>
  <si>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</si>
  <si>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</si>
  <si>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</si>
  <si>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</si>
  <si>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</si>
  <si>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</si>
  <si>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</si>
  <si>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</si>
  <si>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</si>
  <si>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</si>
  <si>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</si>
  <si>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</si>
  <si>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</si>
  <si>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</si>
  <si>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</si>
  <si>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</si>
  <si>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</si>
  <si>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</si>
  <si>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</si>
  <si>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</si>
  <si>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</si>
  <si>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</si>
  <si>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</si>
  <si>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</si>
  <si>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</si>
  <si>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</si>
  <si>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</si>
  <si>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</si>
  <si>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</si>
  <si>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</si>
  <si>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</si>
  <si>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</si>
  <si>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</si>
  <si>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</si>
  <si>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</si>
  <si>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</si>
  <si>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</si>
  <si>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</si>
  <si>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</si>
  <si>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</si>
  <si>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</si>
  <si>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</si>
  <si>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</si>
  <si>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</si>
  <si>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</si>
  <si>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</si>
  <si>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</si>
  <si>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</si>
  <si>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</si>
  <si>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</si>
  <si>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</si>
  <si>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</si>
  <si>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</si>
  <si>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</si>
  <si>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</si>
  <si>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</si>
  <si>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</si>
  <si>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</si>
  <si>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</si>
  <si>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</si>
  <si>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</si>
  <si>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</si>
  <si>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</si>
  <si>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</si>
  <si>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</si>
  <si>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</si>
  <si>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</si>
  <si>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</si>
  <si>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</si>
  <si>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</si>
  <si>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</si>
  <si>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</si>
  <si>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</si>
  <si>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</si>
  <si>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</si>
  <si>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</si>
  <si>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</si>
  <si>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</si>
  <si>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</si>
  <si>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</si>
  <si>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</si>
  <si>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</si>
  <si>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</si>
  <si>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</si>
  <si>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</si>
  <si>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</si>
  <si>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</si>
  <si>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</si>
  <si>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</si>
  <si>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</si>
  <si>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</si>
  <si>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</si>
  <si>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</si>
  <si>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</si>
  <si>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</si>
  <si>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</si>
  <si>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</si>
  <si>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</si>
  <si>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</si>
  <si>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</si>
  <si>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</si>
  <si>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</si>
  <si>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</si>
  <si>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</si>
  <si>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</si>
  <si>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</si>
  <si>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</si>
  <si>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</si>
  <si>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</si>
  <si>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</si>
  <si>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</si>
  <si>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</si>
  <si>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</si>
  <si>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</si>
  <si>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</si>
  <si>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</si>
  <si>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</si>
  <si>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</si>
  <si>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</si>
  <si>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</si>
  <si>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</si>
  <si>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</si>
  <si>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</si>
  <si>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</si>
  <si>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</si>
  <si>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</si>
  <si>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</si>
  <si>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</si>
  <si>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</si>
  <si>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</si>
  <si>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</si>
  <si>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</si>
  <si>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</si>
  <si>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</si>
  <si>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</si>
  <si>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</si>
  <si>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</si>
  <si>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</si>
  <si>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</si>
  <si>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</si>
  <si>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</si>
  <si>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</si>
  <si>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</si>
  <si>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</si>
  <si>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</si>
  <si>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</si>
  <si>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</si>
  <si>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</si>
  <si>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</si>
  <si>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</si>
  <si>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</si>
  <si>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</si>
  <si>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</si>
  <si>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</si>
  <si>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</si>
  <si>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</si>
  <si>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</si>
  <si>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</si>
  <si>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</si>
  <si>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</si>
  <si>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</si>
  <si>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</si>
  <si>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</si>
  <si>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</si>
  <si>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</si>
  <si>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</si>
  <si>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</si>
  <si>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</si>
  <si>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</si>
  <si>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</si>
  <si>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</si>
  <si>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</si>
  <si>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</si>
  <si>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</si>
  <si>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</si>
  <si>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</si>
  <si>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</si>
  <si>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</si>
  <si>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</si>
  <si>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</si>
  <si>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</si>
  <si>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</si>
  <si>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</si>
  <si>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</si>
  <si>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</si>
  <si>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</si>
  <si>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</si>
  <si>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</si>
  <si>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</si>
  <si>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</si>
  <si>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</si>
  <si>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</si>
  <si>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</si>
  <si>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</si>
  <si>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</si>
  <si>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</si>
  <si>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</si>
  <si>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</si>
  <si>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</si>
  <si>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</si>
  <si>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</si>
  <si>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</si>
  <si>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</si>
  <si>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</si>
  <si>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</si>
  <si>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</si>
  <si>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</si>
  <si>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</si>
  <si>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</si>
  <si>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</si>
  <si>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</si>
  <si>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</si>
  <si>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</si>
  <si>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</si>
  <si>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</si>
  <si>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</si>
  <si>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</si>
  <si>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</si>
  <si>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</si>
  <si>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</si>
  <si>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</si>
  <si>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</si>
  <si>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</si>
  <si>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</si>
  <si>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</si>
  <si>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</si>
  <si>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</si>
  <si>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</si>
  <si>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</si>
  <si>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</si>
  <si>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</si>
  <si>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</si>
  <si>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</si>
  <si>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</si>
  <si>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</si>
  <si>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</si>
  <si>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</si>
  <si>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</si>
  <si>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</si>
  <si>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</si>
  <si>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</si>
  <si>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</si>
  <si>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</si>
  <si>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</si>
  <si>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</si>
  <si>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</si>
  <si>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</si>
  <si>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</si>
  <si>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</si>
  <si>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</si>
  <si>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</si>
  <si>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</si>
  <si>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</si>
  <si>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</si>
  <si>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</si>
  <si>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</si>
  <si>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</si>
  <si>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</si>
  <si>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</si>
  <si>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</si>
  <si>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</si>
  <si>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</si>
  <si>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</si>
  <si>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</si>
  <si>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</si>
  <si>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</si>
  <si>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</si>
  <si>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</si>
  <si>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</si>
  <si>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</si>
  <si>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</si>
  <si>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</si>
  <si>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</si>
  <si>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</si>
  <si>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</si>
  <si>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</si>
  <si>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</si>
  <si>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</si>
  <si>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</si>
  <si>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</si>
  <si>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</si>
  <si>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</si>
  <si>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</si>
  <si>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</si>
  <si>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</si>
  <si>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</si>
  <si>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</si>
  <si>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</si>
  <si>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</si>
  <si>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</si>
  <si>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</si>
  <si>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</si>
  <si>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</si>
  <si>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</si>
  <si>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</si>
  <si>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</si>
  <si>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</si>
  <si>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</si>
  <si>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</si>
  <si>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</si>
  <si>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</si>
  <si>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</si>
  <si>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</si>
  <si>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</si>
  <si>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</si>
  <si>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</si>
  <si>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</si>
  <si>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</si>
  <si>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</si>
  <si>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</si>
  <si>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</si>
  <si>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</si>
  <si>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</si>
  <si>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</si>
  <si>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</si>
  <si>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</si>
  <si>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</si>
  <si>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</si>
  <si>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</si>
  <si>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</si>
  <si>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</si>
  <si>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</si>
  <si>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</si>
  <si>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</si>
  <si>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</si>
  <si>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</si>
  <si>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</si>
  <si>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</si>
  <si>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</si>
  <si>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</si>
  <si>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</si>
  <si>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</si>
  <si>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</si>
  <si>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</si>
  <si>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</si>
  <si>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</si>
  <si>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</si>
  <si>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</si>
  <si>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</si>
  <si>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</si>
  <si>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</si>
  <si>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</si>
  <si>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</si>
  <si>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</si>
  <si>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</si>
  <si>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</si>
  <si>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</si>
  <si>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</si>
  <si>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</si>
  <si>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</si>
  <si>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</si>
  <si>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</si>
  <si>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</si>
  <si>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</si>
  <si>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</si>
  <si>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</si>
  <si>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</si>
  <si>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</si>
  <si>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</si>
  <si>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</si>
  <si>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</si>
  <si>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</si>
  <si>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</si>
  <si>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</si>
  <si>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</si>
  <si>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</si>
  <si>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</si>
  <si>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</si>
  <si>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</si>
  <si>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</si>
  <si>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</si>
  <si>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</si>
  <si>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</si>
  <si>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</si>
  <si>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</si>
  <si>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</si>
  <si>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</si>
  <si>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</si>
  <si>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</si>
  <si>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</si>
  <si>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</si>
  <si>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</si>
  <si>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</si>
  <si>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</si>
  <si>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</si>
  <si>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</si>
  <si>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</si>
  <si>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</si>
  <si>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</si>
  <si>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</si>
  <si>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</si>
  <si>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</si>
  <si>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</si>
  <si>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</si>
  <si>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</si>
  <si>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</si>
  <si>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</si>
  <si>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</si>
  <si>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</si>
  <si>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</si>
  <si>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</si>
  <si>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</si>
  <si>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</si>
  <si>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</si>
  <si>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</si>
  <si>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</si>
  <si>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</si>
  <si>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</si>
  <si>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</si>
  <si>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</si>
  <si>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</si>
  <si>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</si>
  <si>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</si>
  <si>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</si>
  <si>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</si>
  <si>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</si>
  <si>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</si>
  <si>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</si>
  <si>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</si>
  <si>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</si>
  <si>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</si>
  <si>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</si>
  <si>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</si>
  <si>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</si>
  <si>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</si>
  <si>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</si>
  <si>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</si>
  <si>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</si>
  <si>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</si>
  <si>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</si>
  <si>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</si>
  <si>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</si>
  <si>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</si>
  <si>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</si>
  <si>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</si>
  <si>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</si>
  <si>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</si>
  <si>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</si>
  <si>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</si>
  <si>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</si>
  <si>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</si>
  <si>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</si>
  <si>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</si>
  <si>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</si>
  <si>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</si>
  <si>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</si>
  <si>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</si>
  <si>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</si>
  <si>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</si>
  <si>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</si>
  <si>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</si>
  <si>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</si>
  <si>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</si>
  <si>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</si>
  <si>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</si>
  <si>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</si>
  <si>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</si>
  <si>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</si>
  <si>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</si>
  <si>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</si>
  <si>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</si>
  <si>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</si>
  <si>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</si>
  <si>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</si>
  <si>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</si>
  <si>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</si>
  <si>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</si>
  <si>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</si>
  <si>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</si>
  <si>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</si>
  <si>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</si>
  <si>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</si>
  <si>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</si>
  <si>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</si>
  <si>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</si>
  <si>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</si>
  <si>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</si>
  <si>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</si>
  <si>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</si>
  <si>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</si>
  <si>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</si>
  <si>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</si>
  <si>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</si>
  <si>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</si>
  <si>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</si>
  <si>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</si>
  <si>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</si>
  <si>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</si>
  <si>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</si>
  <si>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</si>
  <si>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</si>
  <si>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</si>
  <si>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</si>
  <si>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</si>
  <si>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</si>
  <si>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</si>
  <si>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</si>
  <si>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</si>
  <si>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</si>
  <si>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</si>
  <si>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</si>
  <si>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</si>
  <si>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</si>
  <si>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</si>
  <si>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</si>
  <si>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</si>
  <si>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</si>
  <si>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</si>
  <si>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</si>
  <si>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</si>
  <si>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</si>
  <si>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</si>
  <si>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</si>
  <si>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</si>
  <si>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</si>
  <si>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</si>
  <si>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</si>
  <si>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</si>
  <si>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</si>
  <si>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</si>
  <si>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</si>
  <si>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</si>
  <si>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</si>
  <si>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</si>
  <si>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</si>
  <si>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</si>
  <si>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</si>
  <si>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</si>
  <si>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</si>
  <si>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</si>
  <si>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</si>
  <si>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</si>
  <si>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</si>
  <si>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</si>
  <si>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</si>
  <si>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</si>
  <si>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</si>
  <si>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</si>
  <si>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</si>
  <si>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</si>
  <si>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</si>
  <si>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</si>
  <si>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</si>
  <si>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</si>
  <si>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</si>
  <si>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</si>
  <si>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</si>
  <si>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</si>
  <si>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</si>
  <si>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</si>
  <si>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</si>
  <si>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</si>
  <si>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</si>
  <si>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</si>
  <si>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</si>
  <si>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</si>
  <si>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</si>
  <si>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</si>
  <si>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</si>
  <si>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</si>
  <si>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</si>
  <si>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</si>
  <si>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</si>
  <si>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</si>
  <si>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</si>
  <si>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</si>
  <si>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</si>
  <si>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</si>
  <si>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</si>
  <si>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</si>
  <si>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</si>
  <si>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</si>
  <si>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</si>
  <si>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</si>
  <si>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</si>
  <si>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</si>
  <si>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</si>
  <si>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</si>
  <si>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</si>
  <si>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</si>
  <si>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</si>
  <si>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</si>
  <si>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</si>
  <si>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</si>
  <si>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</si>
  <si>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</si>
  <si>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</si>
  <si>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</si>
  <si>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</si>
  <si>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</si>
  <si>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</si>
  <si>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</si>
  <si>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</si>
  <si>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</si>
  <si>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</si>
  <si>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</si>
  <si>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</si>
  <si>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</si>
  <si>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</si>
  <si>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</si>
  <si>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</si>
  <si>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</si>
  <si>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</si>
  <si>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</si>
  <si>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</si>
  <si>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</si>
  <si>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</si>
  <si>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</si>
  <si>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</si>
  <si>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</si>
  <si>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</si>
  <si>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</si>
  <si>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</si>
  <si>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</si>
  <si>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</si>
  <si>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</si>
  <si>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</si>
  <si>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</si>
  <si>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</si>
  <si>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</si>
  <si>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</si>
  <si>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</si>
  <si>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</si>
  <si>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</si>
  <si>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</si>
  <si>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</si>
  <si>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</si>
  <si>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</si>
  <si>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</si>
  <si>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</si>
  <si>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</si>
  <si>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</si>
  <si>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</si>
  <si>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</si>
  <si>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</si>
  <si>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</si>
  <si>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</si>
  <si>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</si>
  <si>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</si>
  <si>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</si>
  <si>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</si>
  <si>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</si>
  <si>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</si>
  <si>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</si>
  <si>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</si>
  <si>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</si>
  <si>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</si>
  <si>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</si>
  <si>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</si>
  <si>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</si>
  <si>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</si>
  <si>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</si>
  <si>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</si>
  <si>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</si>
  <si>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</si>
  <si>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</si>
  <si>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</si>
  <si>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</si>
  <si>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</si>
  <si>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</si>
  <si>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</si>
  <si>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</si>
  <si>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</si>
  <si>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</si>
  <si>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</si>
  <si>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</si>
  <si>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</si>
  <si>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</si>
  <si>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</si>
  <si>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</si>
  <si>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</si>
  <si>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</si>
  <si>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</si>
  <si>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</si>
  <si>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</si>
  <si>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</si>
  <si>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</si>
  <si>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</si>
  <si>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</si>
  <si>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</si>
  <si>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</si>
  <si>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</si>
  <si>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</si>
  <si>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</si>
  <si>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</si>
  <si>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</si>
  <si>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</si>
  <si>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</si>
  <si>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</si>
  <si>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</si>
  <si>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</si>
  <si>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</si>
  <si>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</si>
  <si>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</si>
  <si>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</si>
  <si>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</si>
  <si>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</si>
  <si>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</si>
  <si>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</si>
  <si>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</si>
  <si>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</si>
  <si>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</si>
  <si>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</si>
  <si>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</si>
  <si>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</si>
  <si>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</si>
  <si>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</si>
  <si>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</si>
  <si>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</si>
  <si>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</si>
  <si>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</si>
  <si>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</si>
  <si>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</si>
  <si>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</si>
  <si>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</si>
  <si>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</si>
  <si>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</si>
  <si>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</si>
  <si>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</si>
  <si>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</si>
  <si>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</si>
  <si>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</si>
  <si>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</si>
  <si>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</si>
  <si>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</si>
  <si>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</si>
  <si>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</si>
  <si>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</si>
  <si>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</si>
  <si>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</si>
  <si>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</si>
  <si>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</si>
  <si>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</si>
  <si>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</si>
  <si>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</si>
  <si>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</si>
  <si>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</si>
  <si>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</si>
  <si>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</si>
  <si>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</si>
  <si>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</si>
  <si>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</si>
  <si>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</si>
  <si>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</si>
  <si>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</si>
  <si>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</si>
  <si>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</si>
  <si>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</si>
  <si>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</si>
  <si>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</si>
  <si>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</si>
  <si>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</si>
  <si>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</si>
  <si>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</si>
  <si>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</si>
  <si>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</si>
  <si>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</si>
  <si>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</si>
  <si>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</si>
  <si>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</si>
  <si>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</si>
  <si>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</si>
  <si>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</si>
  <si>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</si>
  <si>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</si>
  <si>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</si>
  <si>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</si>
  <si>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</si>
  <si>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</si>
  <si>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</si>
  <si>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</si>
  <si>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</si>
  <si>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</si>
  <si>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</si>
  <si>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</si>
  <si>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</si>
  <si>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</si>
  <si>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</si>
  <si>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</si>
  <si>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</si>
  <si>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</si>
  <si>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</si>
  <si>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</si>
  <si>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</si>
  <si>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</si>
  <si>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</si>
  <si>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</si>
  <si>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</si>
  <si>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</si>
  <si>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</si>
  <si>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</si>
  <si>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</si>
  <si>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</si>
  <si>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</si>
  <si>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</si>
  <si>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</si>
  <si>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</si>
  <si>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</si>
  <si>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</si>
  <si>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</si>
  <si>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</si>
  <si>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</si>
  <si>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</si>
  <si>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</si>
  <si>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</si>
  <si>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</si>
  <si>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</si>
  <si>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</si>
  <si>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</si>
  <si>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</si>
  <si>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</si>
  <si>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</si>
  <si>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</si>
  <si>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</si>
  <si>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</si>
  <si>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</si>
  <si>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</si>
  <si>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</si>
  <si>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</si>
  <si>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</si>
  <si>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</si>
  <si>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</si>
  <si>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</si>
  <si>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</si>
  <si>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</si>
  <si>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</si>
  <si>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</si>
  <si>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</si>
  <si>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</si>
  <si>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</si>
  <si>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</si>
  <si>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</si>
  <si>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</si>
  <si>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</si>
  <si>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</si>
  <si>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</si>
  <si>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</si>
  <si>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</si>
  <si>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</si>
  <si>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</si>
  <si>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</si>
  <si>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</si>
  <si>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</si>
  <si>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</si>
  <si>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</si>
  <si>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</si>
  <si>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</si>
  <si>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</si>
  <si>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</si>
  <si>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</si>
  <si>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</si>
  <si>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</si>
  <si>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</si>
  <si>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</si>
  <si>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</si>
  <si>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</si>
  <si>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</si>
  <si>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</si>
  <si>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</si>
  <si>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</si>
  <si>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</si>
  <si>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</si>
  <si>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</si>
  <si>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</si>
  <si>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</si>
  <si>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</si>
  <si>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</si>
  <si>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</si>
  <si>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</si>
  <si>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</si>
  <si>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</si>
  <si>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</si>
  <si>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</si>
  <si>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</si>
  <si>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</si>
  <si>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</si>
  <si>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</si>
  <si>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</si>
  <si>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</si>
  <si>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</si>
  <si>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</si>
  <si>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</si>
  <si>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</si>
  <si>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</si>
  <si>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</si>
  <si>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</si>
  <si>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</si>
  <si>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</si>
  <si>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</si>
  <si>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</si>
  <si>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</si>
  <si>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</si>
  <si>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</si>
  <si>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</si>
  <si>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</si>
  <si>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</si>
  <si>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</si>
  <si>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</si>
  <si>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</si>
  <si>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</si>
  <si>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</si>
  <si>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</si>
  <si>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</si>
  <si>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</si>
  <si>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</si>
  <si>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</si>
  <si>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</si>
  <si>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</si>
  <si>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</si>
  <si>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</si>
  <si>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</si>
  <si>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</si>
  <si>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</si>
  <si>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</si>
  <si>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</si>
  <si>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</si>
  <si>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</si>
  <si>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</si>
  <si>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</si>
  <si>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</si>
  <si>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</si>
  <si>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</si>
  <si>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</si>
  <si>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</si>
  <si>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</si>
  <si>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</si>
  <si>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</si>
  <si>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</si>
  <si>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</si>
  <si>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</si>
  <si>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</si>
  <si>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</si>
  <si>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</si>
  <si>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</si>
  <si>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</si>
  <si>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</si>
  <si>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</si>
  <si>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</si>
  <si>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</si>
  <si>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</si>
  <si>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</si>
  <si>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</si>
  <si>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</si>
  <si>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</si>
  <si>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</si>
  <si>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</si>
  <si>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</si>
  <si>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</si>
  <si>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</si>
  <si>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</si>
  <si>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</si>
  <si>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</si>
  <si>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</si>
  <si>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</si>
  <si>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</si>
  <si>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</si>
  <si>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</si>
  <si>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</si>
  <si>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</si>
  <si>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</si>
  <si>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</si>
  <si>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</si>
  <si>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</si>
  <si>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</si>
  <si>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</si>
  <si>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</si>
  <si>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</si>
  <si>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</si>
  <si>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</si>
  <si>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</si>
  <si>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</si>
  <si>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</si>
  <si>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</si>
  <si>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</si>
  <si>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</si>
  <si>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</si>
  <si>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</si>
  <si>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</si>
  <si>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</si>
  <si>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</si>
  <si>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</si>
  <si>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</si>
  <si>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</si>
  <si>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</si>
  <si>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</si>
  <si>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</si>
  <si>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</si>
  <si>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</si>
  <si>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</si>
  <si>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</si>
  <si>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</si>
  <si>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</si>
  <si>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</si>
  <si>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</si>
  <si>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</si>
  <si>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</si>
  <si>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</si>
  <si>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</si>
  <si>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</si>
  <si>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</si>
  <si>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</si>
  <si>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</si>
  <si>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</si>
  <si>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</si>
  <si>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</si>
  <si>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</si>
  <si>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</si>
  <si>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</si>
  <si>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</si>
  <si>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</si>
  <si>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</si>
  <si>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</si>
  <si>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</si>
  <si>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</si>
  <si>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</si>
  <si>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</si>
  <si>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</si>
  <si>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</si>
  <si>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</si>
  <si>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</si>
  <si>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</si>
  <si>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</si>
  <si>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</si>
  <si>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</si>
  <si>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</si>
  <si>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</si>
  <si>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</si>
  <si>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</si>
  <si>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</si>
  <si>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</si>
  <si>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</si>
  <si>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</si>
  <si>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</si>
  <si>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</si>
  <si>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</si>
  <si>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</si>
  <si>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</si>
  <si>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</si>
  <si>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</si>
  <si>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</si>
  <si>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</si>
  <si>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</si>
  <si>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</si>
  <si>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</si>
  <si>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</si>
  <si>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</si>
  <si>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</si>
  <si>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</si>
  <si>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</si>
  <si>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</si>
  <si>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</si>
  <si>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</si>
  <si>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</si>
  <si>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</si>
  <si>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</si>
  <si>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</si>
  <si>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</si>
  <si>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</si>
  <si>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</si>
  <si>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</si>
  <si>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</si>
  <si>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</si>
  <si>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</si>
  <si>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</si>
  <si>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</si>
  <si>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</si>
  <si>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</si>
  <si>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</si>
  <si>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</si>
  <si>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</si>
  <si>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</si>
  <si>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</si>
  <si>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</si>
  <si>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</si>
  <si>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</si>
  <si>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</si>
  <si>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</si>
  <si>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</si>
  <si>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</si>
  <si>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</si>
  <si>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</si>
  <si>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</si>
  <si>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</si>
  <si>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</si>
  <si>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</si>
  <si>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</si>
  <si>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</si>
  <si>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</si>
  <si>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</si>
  <si>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</si>
  <si>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</si>
  <si>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</si>
  <si>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</si>
  <si>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</si>
  <si>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</si>
  <si>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</si>
  <si>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</si>
  <si>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</si>
  <si>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</si>
  <si>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</si>
  <si>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</si>
  <si>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</si>
  <si>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</si>
  <si>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</si>
  <si>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</si>
  <si>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</si>
  <si>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</si>
  <si>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</si>
  <si>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</si>
  <si>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</si>
  <si>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</si>
  <si>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</si>
  <si>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</si>
  <si>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</si>
  <si>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</si>
  <si>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</si>
  <si>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</si>
  <si>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</si>
  <si>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</si>
  <si>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</si>
  <si>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</si>
  <si>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</si>
  <si>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</si>
  <si>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</si>
  <si>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</si>
  <si>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</si>
  <si>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</si>
  <si>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</si>
  <si>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</si>
  <si>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</si>
  <si>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</si>
  <si>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</si>
  <si>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</si>
  <si>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</si>
  <si>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</si>
  <si>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</si>
  <si>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</si>
  <si>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</si>
  <si>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</si>
  <si>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</si>
  <si>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</si>
  <si>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</si>
  <si>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</si>
  <si>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</si>
  <si>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</si>
  <si>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</si>
  <si>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</si>
  <si>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</si>
  <si>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</si>
  <si>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</si>
  <si>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</si>
  <si>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</si>
  <si>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</si>
  <si>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</si>
  <si>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</si>
  <si>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</si>
  <si>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</si>
  <si>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</si>
  <si>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</si>
  <si>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</si>
  <si>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</si>
  <si>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</si>
  <si>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</si>
  <si>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</si>
  <si>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</si>
  <si>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</si>
  <si>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</si>
  <si>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</si>
  <si>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</si>
  <si>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</si>
  <si>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</si>
  <si>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</si>
  <si>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</si>
  <si>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</si>
  <si>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</si>
  <si>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</si>
  <si>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</si>
  <si>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</si>
  <si>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</si>
  <si>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</si>
  <si>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</si>
  <si>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</si>
  <si>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</si>
  <si>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</si>
  <si>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</si>
  <si>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</si>
  <si>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</si>
  <si>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</si>
  <si>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</si>
  <si>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</si>
  <si>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</si>
  <si>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</si>
  <si>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</si>
  <si>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</si>
  <si>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</si>
  <si>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</si>
  <si>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</si>
  <si>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</si>
  <si>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</si>
  <si>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</si>
  <si>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</si>
  <si>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</si>
  <si>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</si>
  <si>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</si>
  <si>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</si>
  <si>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</si>
  <si>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</si>
  <si>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</si>
  <si>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</si>
  <si>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</si>
  <si>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</si>
  <si>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</si>
  <si>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</si>
  <si>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</si>
  <si>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</si>
  <si>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</si>
  <si>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</si>
  <si>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</si>
  <si>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</si>
  <si>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</si>
  <si>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</si>
  <si>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</si>
  <si>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</si>
  <si>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</si>
  <si>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</si>
  <si>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</si>
  <si>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</si>
  <si>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</si>
  <si>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</si>
  <si>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</si>
  <si>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</si>
  <si>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</si>
  <si>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</si>
  <si>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</si>
  <si>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</si>
  <si>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</si>
  <si>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</si>
  <si>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</si>
  <si>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</si>
  <si>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</si>
  <si>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</si>
  <si>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</si>
  <si>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</si>
  <si>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</si>
  <si>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</si>
  <si>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</si>
  <si>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</si>
  <si>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</si>
  <si>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</si>
  <si>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</si>
  <si>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</si>
  <si>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</si>
  <si>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</si>
  <si>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</si>
  <si>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</si>
  <si>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</si>
  <si>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</si>
  <si>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</si>
  <si>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</si>
  <si>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</si>
  <si>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</si>
  <si>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</si>
  <si>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</si>
  <si>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</si>
  <si>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</si>
  <si>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</si>
  <si>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</si>
  <si>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</si>
  <si>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</si>
  <si>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</si>
  <si>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</si>
  <si>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</si>
  <si>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</si>
  <si>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</si>
  <si>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</si>
  <si>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</si>
  <si>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</si>
  <si>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</si>
  <si>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</si>
  <si>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</si>
  <si>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</si>
  <si>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</si>
  <si>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</si>
  <si>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</si>
  <si>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</si>
  <si>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</si>
  <si>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</si>
  <si>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</si>
  <si>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</si>
  <si>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</si>
  <si>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</si>
  <si>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</si>
  <si>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</si>
  <si>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</si>
  <si>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</si>
  <si>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</si>
  <si>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</si>
  <si>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</si>
  <si>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</si>
  <si>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</si>
  <si>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</si>
  <si>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</si>
  <si>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</si>
  <si>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</si>
  <si>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</si>
  <si>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</si>
  <si>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</si>
  <si>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</si>
  <si>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</si>
  <si>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</si>
  <si>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</si>
  <si>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</si>
  <si>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</si>
  <si>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</si>
  <si>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</si>
  <si>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</si>
  <si>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</si>
  <si>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</si>
  <si>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</si>
  <si>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</si>
  <si>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</si>
  <si>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</si>
  <si>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</si>
  <si>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</si>
  <si>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</si>
  <si>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</si>
  <si>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</si>
  <si>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</si>
  <si>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</si>
  <si>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</si>
  <si>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</si>
  <si>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</si>
  <si>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</si>
  <si>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</si>
  <si>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</si>
  <si>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</si>
  <si>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</si>
  <si>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</si>
  <si>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</si>
  <si>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</si>
  <si>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</si>
  <si>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</si>
  <si>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</si>
  <si>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</si>
  <si>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</si>
  <si>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</si>
  <si>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</si>
  <si>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</si>
  <si>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</si>
  <si>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</si>
  <si>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</si>
  <si>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</si>
  <si>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</si>
  <si>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</si>
  <si>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</si>
  <si>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</si>
  <si>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</si>
  <si>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</si>
  <si>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</si>
  <si>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</si>
  <si>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</si>
  <si>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</si>
  <si>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</si>
  <si>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</si>
  <si>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</si>
  <si>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</si>
  <si>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</si>
  <si>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</si>
  <si>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</si>
  <si>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</si>
  <si>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</si>
  <si>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</si>
  <si>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</si>
  <si>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</si>
  <si>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</si>
  <si>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</si>
  <si>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</si>
  <si>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</si>
  <si>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</si>
  <si>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</si>
  <si>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</si>
  <si>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</si>
  <si>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</si>
  <si>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</si>
  <si>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</si>
  <si>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</si>
  <si>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</si>
  <si>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</si>
  <si>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</si>
  <si>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</si>
  <si>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</si>
  <si>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</si>
  <si>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</si>
  <si>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</si>
  <si>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</si>
  <si>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</si>
  <si>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</si>
  <si>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</si>
  <si>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</si>
  <si>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</si>
  <si>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</si>
  <si>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</si>
  <si>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</si>
  <si>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</si>
  <si>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</si>
  <si>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</si>
  <si>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</si>
  <si>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</si>
  <si>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</si>
  <si>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</si>
  <si>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</si>
  <si>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</si>
  <si>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</si>
  <si>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</si>
  <si>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</si>
  <si>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</si>
  <si>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</si>
  <si>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</si>
  <si>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</si>
  <si>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</si>
  <si>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</si>
  <si>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</si>
  <si>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</si>
  <si>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</si>
  <si>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</si>
  <si>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</si>
  <si>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</si>
  <si>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</si>
  <si>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</si>
  <si>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</si>
  <si>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</si>
  <si>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</si>
  <si>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</si>
  <si>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</si>
  <si>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</si>
  <si>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</si>
  <si>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</si>
  <si>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</si>
  <si>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</si>
  <si>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</si>
  <si>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</si>
  <si>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</si>
  <si>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</si>
  <si>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</si>
  <si>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</si>
  <si>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</si>
  <si>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</si>
  <si>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</si>
  <si>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</si>
  <si>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</si>
  <si>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</si>
  <si>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</si>
  <si>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</si>
  <si>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</si>
  <si>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</si>
  <si>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</si>
  <si>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</si>
  <si>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</si>
  <si>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</si>
  <si>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</si>
  <si>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</si>
  <si>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</si>
  <si>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</si>
  <si>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</si>
  <si>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</si>
  <si>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</si>
  <si>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</si>
  <si>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</si>
  <si>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</si>
  <si>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</si>
  <si>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</si>
  <si>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</si>
  <si>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</si>
  <si>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</si>
  <si>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</si>
  <si>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</si>
  <si>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</si>
  <si>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</si>
  <si>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</si>
  <si>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</si>
  <si>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</si>
  <si>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</si>
  <si>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</si>
  <si>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</si>
  <si>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</si>
  <si>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</si>
  <si>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</si>
  <si>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</si>
  <si>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</si>
  <si>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</si>
  <si>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</si>
  <si>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</si>
  <si>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</si>
  <si>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</si>
  <si>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</si>
  <si>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</si>
  <si>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</si>
  <si>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</si>
  <si>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</si>
  <si>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</si>
  <si>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</si>
  <si>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</si>
  <si>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</si>
  <si>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</si>
  <si>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</si>
  <si>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</si>
  <si>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</si>
  <si>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</si>
  <si>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</si>
  <si>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</si>
  <si>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</si>
  <si>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</si>
  <si>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</si>
  <si>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</si>
  <si>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</si>
  <si>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</si>
  <si>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</si>
  <si>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</si>
  <si>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</si>
  <si>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</si>
  <si>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</si>
  <si>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</si>
  <si>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</si>
  <si>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</si>
  <si>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</si>
  <si>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</si>
  <si>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</si>
  <si>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</si>
  <si>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</si>
  <si>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</si>
  <si>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</si>
  <si>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</si>
  <si>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</si>
  <si>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</si>
  <si>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</si>
  <si>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</si>
  <si>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</si>
  <si>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</si>
  <si>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</si>
  <si>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</si>
  <si>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</si>
  <si>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</si>
  <si>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</si>
  <si>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</si>
  <si>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</si>
  <si>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</si>
  <si>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</si>
  <si>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</si>
  <si>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</si>
  <si>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</si>
  <si>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</si>
  <si>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</si>
  <si>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</si>
  <si>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</si>
  <si>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</si>
  <si>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</si>
  <si>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</si>
  <si>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</si>
  <si>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</si>
  <si>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</si>
  <si>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</si>
  <si>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</si>
  <si>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</si>
  <si>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</si>
  <si>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</si>
  <si>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</si>
  <si>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</si>
  <si>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</si>
  <si>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</si>
  <si>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</si>
  <si>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</si>
  <si>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</si>
  <si>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</si>
  <si>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</si>
  <si>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</si>
  <si>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</si>
  <si>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</si>
  <si>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</si>
  <si>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</si>
  <si>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</si>
  <si>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</si>
  <si>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</si>
  <si>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</si>
  <si>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</si>
  <si>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</si>
  <si>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</si>
  <si>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</si>
  <si>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</si>
  <si>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</si>
  <si>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</si>
  <si>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</si>
  <si>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</si>
  <si>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</si>
  <si>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</si>
  <si>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</si>
  <si>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</si>
  <si>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</si>
  <si>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</si>
  <si>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</si>
  <si>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</si>
  <si>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</si>
  <si>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</si>
  <si>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</si>
  <si>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</si>
  <si>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</si>
  <si>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</si>
  <si>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</si>
  <si>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</si>
  <si>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</si>
  <si>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</si>
  <si>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</si>
  <si>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</si>
  <si>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</si>
  <si>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</si>
  <si>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</si>
  <si>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</si>
  <si>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</si>
  <si>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</si>
  <si>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</si>
  <si>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</si>
  <si>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</si>
  <si>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</si>
  <si>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</si>
  <si>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</si>
  <si>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</si>
  <si>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</si>
  <si>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</si>
  <si>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</si>
  <si>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</si>
  <si>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</si>
  <si>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</si>
  <si>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</si>
  <si>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</si>
  <si>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</si>
  <si>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</si>
  <si>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</si>
  <si>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</si>
  <si>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</si>
  <si>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</si>
  <si>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</si>
  <si>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</si>
  <si>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</si>
  <si>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</si>
  <si>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</si>
  <si>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</si>
  <si>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</si>
  <si>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</si>
  <si>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</si>
  <si>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</si>
  <si>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</si>
  <si>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</si>
  <si>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</si>
  <si>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</si>
  <si>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</si>
  <si>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</si>
  <si>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</si>
  <si>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</si>
  <si>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</si>
  <si>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</si>
  <si>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</si>
  <si>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</si>
  <si>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</si>
  <si>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</si>
  <si>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</si>
  <si>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</si>
  <si>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</si>
  <si>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</si>
  <si>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</si>
  <si>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</si>
  <si>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</si>
  <si>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</si>
  <si>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</si>
  <si>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</si>
  <si>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</si>
  <si>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</si>
  <si>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</si>
  <si>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</si>
  <si>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</si>
  <si>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</si>
  <si>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</si>
  <si>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</si>
  <si>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</si>
  <si>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</si>
  <si>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</si>
  <si>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</si>
  <si>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</si>
  <si>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</si>
  <si>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</si>
  <si>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</si>
  <si>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</si>
  <si>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</si>
  <si>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</si>
  <si>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</si>
  <si>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</si>
  <si>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</si>
  <si>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</si>
  <si>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</si>
  <si>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</si>
  <si>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</si>
  <si>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</si>
  <si>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</si>
  <si>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</si>
  <si>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</si>
  <si>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</si>
  <si>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</si>
  <si>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</si>
  <si>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</si>
  <si>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</si>
  <si>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</si>
  <si>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</si>
  <si>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</si>
  <si>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</si>
  <si>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</si>
  <si>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</si>
  <si>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</si>
  <si>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</si>
  <si>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</si>
  <si>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</si>
  <si>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</si>
  <si>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</si>
  <si>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</si>
  <si>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</si>
  <si>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</si>
  <si>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</si>
  <si>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</si>
  <si>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</si>
  <si>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</si>
  <si>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</si>
  <si>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</si>
  <si>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</si>
  <si>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</si>
  <si>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</si>
  <si>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</si>
  <si>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</si>
  <si>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</si>
  <si>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</si>
  <si>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</si>
  <si>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</si>
  <si>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</si>
  <si>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</si>
  <si>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</si>
  <si>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</si>
  <si>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</si>
  <si>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</si>
  <si>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</si>
  <si>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</si>
  <si>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</si>
  <si>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</si>
  <si>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</si>
  <si>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</si>
  <si>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</si>
  <si>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</si>
  <si>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</si>
  <si>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</si>
  <si>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</si>
  <si>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</si>
  <si>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</si>
  <si>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</si>
  <si>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</si>
  <si>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</si>
  <si>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</si>
  <si>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</si>
  <si>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</si>
  <si>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</si>
  <si>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</si>
  <si>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</si>
  <si>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</si>
  <si>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</si>
  <si>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</si>
  <si>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</si>
  <si>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</si>
  <si>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</si>
  <si>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</si>
  <si>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</si>
  <si>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</si>
  <si>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</si>
  <si>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</si>
  <si>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</si>
  <si>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</si>
  <si>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</si>
  <si>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</si>
  <si>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</si>
  <si>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</si>
  <si>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</si>
  <si>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</si>
  <si>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</si>
  <si>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</si>
  <si>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</si>
  <si>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</si>
  <si>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</si>
  <si>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</si>
  <si>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</si>
  <si>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</si>
  <si>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</si>
  <si>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</si>
  <si>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</si>
  <si>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</si>
  <si>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</si>
  <si>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</si>
  <si>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</si>
  <si>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</si>
  <si>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</si>
  <si>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</si>
  <si>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</si>
  <si>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</si>
  <si>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</si>
  <si>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</si>
  <si>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</si>
  <si>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</si>
  <si>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</si>
  <si>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</si>
  <si>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</si>
  <si>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</si>
  <si>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</si>
  <si>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</si>
  <si>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</si>
  <si>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</si>
  <si>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</si>
  <si>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</si>
  <si>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</si>
  <si>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</si>
  <si>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</si>
  <si>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</si>
  <si>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</si>
  <si>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</si>
  <si>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</si>
  <si>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</si>
  <si>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</si>
  <si>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</si>
  <si>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</si>
  <si>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</si>
  <si>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</si>
  <si>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</si>
  <si>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</si>
  <si>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</si>
  <si>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</si>
  <si>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</si>
  <si>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</si>
  <si>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</si>
  <si>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</si>
  <si>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</si>
  <si>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</si>
  <si>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</si>
  <si>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</si>
  <si>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</si>
  <si>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</si>
  <si>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</si>
  <si>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</si>
  <si>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</si>
  <si>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</si>
  <si>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</si>
  <si>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</si>
  <si>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</si>
  <si>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</si>
  <si>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</si>
  <si>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</si>
  <si>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</si>
  <si>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</si>
  <si>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</si>
  <si>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</si>
  <si>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</si>
  <si>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</si>
  <si>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</si>
  <si>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</si>
  <si>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</si>
  <si>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</si>
  <si>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</si>
  <si>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</si>
  <si>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</si>
  <si>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</si>
  <si>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</si>
  <si>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</si>
  <si>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</si>
  <si>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</si>
  <si>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</si>
  <si>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</si>
  <si>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</si>
  <si>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</si>
  <si>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</si>
  <si>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</si>
  <si>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</si>
  <si>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</si>
  <si>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</si>
  <si>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</si>
  <si>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</si>
  <si>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</si>
  <si>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</si>
  <si>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</si>
  <si>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</si>
  <si>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</si>
  <si>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</si>
  <si>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</si>
  <si>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</si>
  <si>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</si>
  <si>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</si>
  <si>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</si>
  <si>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</si>
  <si>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</si>
  <si>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</si>
  <si>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</si>
  <si>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</si>
  <si>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</si>
  <si>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</si>
  <si>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</si>
  <si>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</si>
  <si>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</si>
  <si>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</si>
  <si>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</si>
  <si>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</si>
  <si>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</si>
  <si>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</si>
  <si>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</si>
  <si>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</si>
  <si>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</si>
  <si>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</si>
  <si>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</si>
  <si>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</si>
  <si>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</si>
  <si>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</si>
  <si>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</si>
  <si>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</si>
  <si>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</si>
  <si>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</si>
  <si>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</si>
  <si>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</si>
  <si>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</si>
  <si>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</si>
  <si>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</si>
  <si>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</si>
  <si>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</si>
  <si>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</si>
  <si>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</si>
  <si>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</si>
  <si>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</si>
  <si>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</si>
  <si>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</si>
  <si>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</si>
  <si>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</si>
  <si>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</si>
  <si>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</si>
  <si>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</si>
  <si>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</si>
  <si>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</si>
  <si>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</si>
  <si>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</si>
  <si>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</si>
  <si>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</si>
  <si>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</si>
  <si>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</si>
  <si>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</si>
  <si>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</si>
  <si>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</si>
  <si>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</si>
  <si>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</si>
  <si>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</si>
  <si>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</si>
  <si>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</si>
  <si>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</si>
  <si>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</si>
  <si>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</si>
  <si>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</si>
  <si>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</si>
  <si>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</si>
  <si>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</si>
  <si>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</si>
  <si>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</si>
  <si>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</si>
  <si>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</si>
  <si>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</si>
  <si>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</si>
  <si>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</si>
  <si>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</si>
  <si>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</si>
  <si>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</si>
  <si>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</si>
  <si>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</si>
  <si>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</si>
  <si>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</si>
  <si>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</si>
  <si>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</si>
  <si>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</si>
  <si>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</si>
  <si>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</si>
  <si>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</si>
  <si>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</si>
  <si>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</si>
  <si>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</si>
  <si>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</si>
  <si>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</si>
  <si>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</si>
  <si>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</si>
  <si>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</si>
  <si>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</si>
  <si>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</si>
  <si>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</si>
  <si>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</si>
  <si>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</si>
  <si>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</si>
  <si>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</si>
  <si>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</si>
  <si>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</si>
  <si>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</si>
  <si>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</si>
  <si>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</si>
  <si>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</si>
  <si>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</si>
  <si>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</si>
  <si>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</si>
  <si>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</si>
  <si>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</si>
  <si>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</si>
  <si>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</si>
  <si>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</si>
  <si>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</si>
  <si>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</si>
  <si>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</si>
  <si>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</si>
  <si>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</si>
  <si>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</si>
  <si>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</si>
  <si>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</si>
  <si>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</si>
  <si>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</si>
  <si>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</si>
  <si>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</si>
  <si>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</si>
  <si>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</si>
  <si>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</si>
  <si>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</si>
  <si>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</si>
  <si>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</si>
  <si>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</si>
  <si>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</si>
  <si>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</si>
  <si>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</si>
  <si>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</si>
  <si>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</si>
  <si>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</si>
  <si>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</si>
  <si>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</si>
  <si>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</si>
  <si>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</si>
  <si>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</si>
  <si>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</si>
  <si>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</si>
  <si>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</si>
  <si>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</si>
  <si>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</si>
  <si>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</si>
  <si>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</si>
  <si>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</si>
  <si>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</si>
  <si>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</si>
  <si>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</si>
  <si>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</si>
  <si>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</si>
  <si>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</si>
  <si>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</si>
  <si>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</si>
  <si>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</si>
  <si>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</si>
  <si>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</si>
  <si>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</si>
  <si>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</si>
  <si>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</si>
  <si>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</si>
  <si>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</si>
  <si>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</si>
  <si>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</si>
  <si>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</si>
  <si>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</si>
  <si>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</si>
  <si>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</si>
  <si>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</si>
  <si>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</si>
  <si>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</si>
  <si>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</si>
  <si>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</si>
  <si>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</si>
  <si>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</si>
  <si>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</si>
  <si>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</si>
  <si>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</si>
  <si>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</si>
  <si>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</si>
  <si>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</si>
  <si>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</si>
  <si>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</si>
  <si>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</si>
  <si>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</si>
  <si>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</si>
  <si>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</si>
  <si>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</si>
  <si>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</si>
  <si>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</si>
  <si>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</si>
  <si>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</si>
  <si>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</si>
  <si>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</si>
  <si>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</si>
  <si>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</si>
  <si>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</si>
  <si>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</si>
  <si>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</si>
  <si>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</si>
  <si>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</si>
  <si>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</si>
  <si>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</si>
  <si>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</si>
  <si>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</si>
  <si>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</si>
  <si>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</si>
  <si>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</si>
  <si>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</si>
  <si>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</si>
  <si>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</si>
  <si>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</si>
  <si>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</si>
  <si>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</si>
  <si>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</si>
  <si>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</si>
  <si>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</si>
  <si>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</si>
  <si>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</si>
  <si>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</si>
  <si>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</si>
  <si>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</si>
  <si>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</si>
  <si>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</si>
  <si>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</si>
  <si>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</si>
  <si>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</si>
  <si>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</si>
  <si>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</si>
  <si>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</si>
  <si>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</si>
  <si>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</si>
  <si>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</si>
  <si>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</si>
  <si>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</si>
  <si>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</si>
  <si>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</si>
  <si>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</si>
  <si>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</si>
  <si>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</si>
  <si>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</si>
  <si>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</si>
  <si>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</si>
  <si>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</si>
  <si>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</si>
  <si>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</si>
  <si>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</si>
  <si>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</si>
  <si>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</si>
  <si>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</si>
  <si>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</si>
  <si>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</si>
  <si>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</si>
  <si>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</si>
  <si>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</si>
  <si>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</si>
  <si>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</si>
  <si>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</si>
  <si>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</si>
  <si>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</si>
  <si>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</si>
  <si>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</si>
  <si>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</si>
  <si>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</si>
  <si>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</si>
  <si>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</si>
  <si>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</si>
  <si>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</si>
  <si>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</si>
  <si>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</si>
  <si>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</si>
  <si>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</si>
  <si>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</si>
  <si>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</si>
  <si>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</si>
  <si>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</si>
  <si>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</si>
  <si>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</si>
  <si>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</si>
  <si>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</si>
  <si>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</si>
  <si>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</si>
  <si>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</si>
  <si>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</si>
  <si>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</si>
  <si>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</si>
  <si>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</si>
  <si>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</si>
  <si>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</si>
  <si>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</si>
  <si>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</si>
  <si>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</si>
  <si>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</si>
  <si>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</si>
  <si>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</si>
  <si>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</si>
  <si>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</si>
  <si>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</si>
  <si>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</si>
  <si>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</si>
  <si>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</si>
  <si>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</si>
  <si>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</si>
  <si>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</si>
  <si>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</si>
  <si>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</si>
  <si>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</si>
  <si>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</si>
  <si>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</si>
  <si>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</si>
  <si>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</si>
  <si>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</si>
  <si>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</si>
  <si>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</si>
  <si>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</si>
  <si>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</si>
  <si>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</si>
  <si>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</si>
  <si>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</si>
  <si>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</si>
  <si>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</si>
  <si>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</si>
  <si>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</si>
  <si>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</si>
  <si>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</si>
  <si>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</si>
  <si>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</si>
  <si>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</si>
  <si>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</si>
  <si>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</si>
  <si>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</si>
  <si>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</si>
  <si>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</si>
  <si>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</si>
  <si>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</si>
  <si>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</si>
  <si>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</si>
  <si>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</si>
  <si>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</si>
  <si>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</si>
  <si>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</si>
  <si>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</si>
  <si>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</si>
  <si>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</si>
  <si>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</si>
  <si>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</si>
  <si>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</si>
  <si>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</si>
  <si>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</si>
  <si>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</si>
  <si>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</si>
  <si>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</si>
  <si>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</si>
  <si>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</si>
  <si>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</si>
  <si>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</si>
  <si>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</si>
  <si>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</si>
  <si>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</si>
  <si>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</si>
  <si>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</si>
  <si>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</si>
  <si>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</si>
  <si>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</si>
  <si>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</si>
  <si>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</si>
  <si>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</si>
  <si>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</si>
  <si>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</si>
  <si>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</si>
  <si>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</si>
  <si>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</si>
  <si>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</si>
  <si>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</si>
  <si>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</si>
  <si>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</si>
  <si>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</si>
  <si>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</si>
  <si>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</si>
  <si>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</si>
  <si>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</si>
  <si>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</si>
  <si>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</si>
  <si>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</si>
  <si>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</si>
  <si>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</si>
  <si>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</si>
  <si>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</si>
  <si>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</si>
  <si>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</si>
  <si>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</si>
  <si>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</si>
  <si>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</si>
  <si>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</si>
  <si>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</si>
  <si>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</si>
  <si>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</si>
  <si>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</si>
  <si>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</si>
  <si>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</si>
  <si>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</si>
  <si>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</si>
  <si>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</si>
  <si>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</si>
  <si>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</si>
  <si>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</si>
  <si>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</si>
  <si>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</si>
  <si>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</si>
  <si>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</si>
  <si>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</si>
  <si>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</si>
  <si>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</si>
  <si>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</si>
  <si>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</si>
  <si>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</si>
  <si>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</si>
  <si>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</si>
  <si>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</si>
  <si>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</si>
  <si>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</si>
  <si>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</si>
  <si>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</si>
  <si>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</si>
  <si>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</si>
  <si>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</si>
  <si>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</si>
  <si>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</si>
  <si>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</si>
  <si>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</si>
  <si>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</si>
  <si>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</si>
  <si>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</si>
  <si>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</si>
  <si>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</si>
  <si>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</si>
  <si>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</si>
  <si>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</si>
  <si>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</si>
  <si>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</si>
  <si>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</si>
  <si>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</si>
  <si>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</si>
  <si>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</si>
  <si>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</si>
  <si>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</si>
  <si>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</si>
  <si>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</si>
  <si>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</si>
  <si>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</si>
  <si>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</si>
  <si>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</si>
  <si>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</si>
  <si>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</si>
  <si>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</si>
  <si>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</si>
  <si>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</si>
  <si>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</si>
  <si>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</si>
  <si>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</si>
  <si>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</si>
  <si>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</si>
  <si>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</si>
  <si>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</si>
  <si>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</si>
  <si>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</si>
  <si>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</si>
  <si>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</si>
  <si>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</si>
  <si>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</si>
  <si>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</si>
  <si>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</si>
  <si>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</si>
  <si>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</si>
  <si>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</si>
  <si>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</si>
  <si>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</si>
  <si>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</si>
  <si>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</si>
  <si>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</si>
  <si>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</si>
  <si>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</si>
  <si>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</si>
  <si>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</si>
  <si>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</si>
  <si>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</si>
  <si>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</si>
  <si>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</si>
  <si>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</si>
  <si>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</si>
  <si>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</si>
  <si>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</si>
  <si>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</si>
  <si>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</si>
  <si>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</si>
  <si>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</si>
  <si>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</si>
  <si>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</si>
  <si>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</si>
  <si>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</si>
  <si>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</si>
  <si>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</si>
  <si>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</si>
  <si>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</si>
  <si>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</si>
  <si>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</si>
  <si>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</si>
  <si>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</si>
  <si>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</si>
  <si>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</si>
  <si>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</si>
  <si>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</si>
  <si>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</si>
  <si>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</si>
  <si>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</si>
  <si>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</si>
  <si>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</si>
  <si>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</si>
  <si>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</si>
  <si>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</si>
  <si>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</si>
  <si>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</si>
  <si>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</si>
  <si>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</si>
  <si>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</si>
  <si>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</si>
  <si>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</si>
  <si>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</si>
  <si>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</si>
  <si>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</si>
  <si>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</si>
  <si>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</si>
  <si>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</si>
  <si>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</si>
  <si>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</si>
  <si>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</si>
  <si>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</si>
  <si>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</si>
  <si>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</si>
  <si>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</si>
  <si>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</si>
  <si>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</si>
  <si>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</si>
  <si>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</si>
  <si>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</si>
  <si>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</si>
  <si>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</si>
  <si>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</si>
  <si>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</si>
  <si>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</si>
  <si>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</si>
  <si>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</si>
  <si>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</si>
  <si>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</si>
  <si>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</si>
  <si>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</si>
  <si>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</si>
  <si>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</si>
  <si>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</si>
  <si>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</si>
  <si>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</si>
  <si>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</si>
  <si>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</si>
  <si>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</si>
  <si>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</si>
  <si>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</si>
  <si>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</si>
  <si>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</si>
  <si>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</si>
  <si>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</si>
  <si>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</si>
  <si>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</si>
  <si>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</si>
  <si>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</si>
  <si>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</si>
  <si>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</si>
  <si>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</si>
  <si>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</si>
  <si>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</si>
  <si>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</si>
  <si>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</si>
  <si>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</si>
  <si>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</si>
  <si>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</si>
  <si>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</si>
  <si>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</si>
  <si>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</si>
  <si>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</si>
  <si>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</si>
  <si>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</si>
  <si>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</si>
  <si>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</si>
  <si>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</si>
  <si>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</si>
  <si>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</si>
  <si>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</si>
  <si>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</si>
  <si>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</si>
  <si>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</si>
  <si>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</si>
  <si>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</si>
  <si>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</si>
  <si>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</si>
  <si>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</si>
  <si>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</si>
  <si>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</si>
  <si>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</si>
  <si>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</si>
  <si>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</si>
  <si>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</si>
  <si>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</si>
  <si>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</si>
  <si>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</si>
  <si>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</si>
  <si>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</si>
  <si>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</si>
  <si>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</si>
  <si>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</si>
  <si>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</si>
  <si>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</si>
  <si>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</si>
  <si>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</si>
  <si>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</si>
  <si>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</si>
  <si>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</si>
  <si>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</si>
  <si>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</si>
  <si>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</si>
  <si>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</si>
  <si>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</si>
  <si>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</si>
  <si>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</si>
  <si>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</si>
  <si>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</si>
  <si>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</si>
  <si>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</si>
  <si>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</si>
  <si>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</si>
  <si>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</si>
  <si>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</si>
  <si>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</si>
  <si>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</si>
  <si>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</si>
  <si>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</si>
  <si>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</si>
  <si>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</si>
  <si>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</si>
  <si>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</si>
  <si>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</si>
  <si>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</si>
  <si>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</si>
  <si>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</si>
  <si>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</si>
  <si>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</si>
  <si>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</si>
  <si>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</si>
  <si>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</si>
  <si>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</si>
  <si>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</si>
  <si>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</si>
  <si>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</si>
  <si>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</si>
  <si>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</si>
  <si>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</si>
  <si>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</si>
  <si>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</si>
  <si>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</si>
  <si>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</si>
  <si>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</si>
  <si>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</si>
  <si>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</si>
  <si>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</si>
  <si>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</si>
  <si>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</si>
  <si>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</si>
  <si>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</si>
  <si>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</si>
  <si>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</si>
  <si>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</si>
  <si>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</si>
  <si>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</si>
  <si>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</si>
  <si>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</si>
  <si>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</si>
  <si>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</si>
  <si>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</si>
  <si>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</si>
  <si>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</si>
  <si>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</si>
  <si>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</si>
  <si>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</si>
  <si>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</si>
  <si>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</si>
  <si>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</si>
  <si>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</si>
  <si>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</si>
  <si>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</si>
  <si>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</si>
  <si>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</si>
  <si>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</si>
  <si>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</si>
  <si>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</si>
  <si>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</si>
  <si>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</si>
  <si>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</si>
  <si>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</si>
  <si>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</si>
  <si>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</si>
  <si>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</si>
  <si>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</si>
  <si>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</si>
  <si>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</si>
  <si>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</si>
  <si>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</si>
  <si>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</si>
  <si>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</si>
  <si>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</si>
  <si>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</si>
  <si>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</si>
  <si>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</si>
  <si>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</si>
  <si>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</si>
  <si>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</si>
  <si>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</si>
  <si>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</si>
  <si>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</si>
  <si>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</si>
  <si>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</si>
  <si>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</si>
  <si>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</si>
  <si>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</si>
  <si>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</si>
  <si>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</si>
  <si>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</si>
  <si>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</si>
  <si>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</si>
  <si>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</si>
  <si>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</si>
  <si>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</si>
  <si>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</si>
  <si>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</si>
  <si>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</si>
  <si>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</si>
  <si>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</si>
  <si>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</si>
  <si>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</si>
  <si>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</si>
  <si>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</si>
  <si>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</si>
  <si>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</si>
  <si>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</si>
  <si>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</si>
  <si>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</si>
  <si>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</si>
  <si>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</si>
  <si>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</si>
  <si>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</si>
  <si>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</si>
  <si>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</si>
  <si>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</si>
  <si>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</si>
  <si>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</si>
  <si>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</si>
  <si>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</si>
  <si>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</si>
  <si>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</si>
  <si>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</si>
  <si>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</si>
  <si>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</si>
  <si>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</si>
  <si>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</si>
  <si>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</si>
  <si>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</si>
  <si>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</si>
  <si>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</si>
  <si>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</si>
  <si>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</si>
  <si>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</si>
  <si>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</si>
  <si>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</si>
  <si>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</si>
  <si>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</si>
  <si>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</si>
  <si>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</si>
  <si>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</si>
  <si>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</si>
  <si>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</si>
  <si>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</si>
  <si>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</si>
  <si>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</si>
  <si>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</si>
  <si>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</si>
  <si>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</si>
  <si>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</si>
  <si>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</si>
  <si>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</si>
  <si>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</si>
  <si>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</si>
  <si>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</si>
  <si>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</si>
  <si>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</si>
  <si>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</si>
  <si>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</si>
  <si>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</si>
  <si>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</si>
  <si>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</si>
  <si>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</si>
  <si>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</si>
  <si>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</si>
  <si>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</si>
  <si>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</si>
  <si>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</si>
  <si>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</si>
  <si>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</si>
  <si>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</si>
  <si>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</si>
  <si>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</si>
  <si>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</si>
  <si>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</si>
  <si>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</si>
  <si>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</si>
  <si>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</si>
  <si>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</si>
  <si>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</si>
  <si>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</si>
  <si>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</si>
  <si>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</si>
  <si>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</si>
  <si>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</si>
  <si>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</si>
  <si>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</si>
  <si>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</si>
  <si>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</si>
  <si>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</si>
  <si>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</si>
  <si>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</si>
  <si>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</si>
  <si>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</si>
  <si>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</si>
  <si>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</si>
  <si>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</si>
  <si>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</si>
  <si>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</si>
  <si>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</si>
  <si>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</si>
  <si>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</si>
  <si>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</si>
  <si>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</si>
  <si>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</si>
  <si>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</si>
  <si>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</si>
  <si>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</si>
  <si>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</si>
  <si>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</si>
  <si>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</si>
  <si>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</si>
  <si>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</si>
  <si>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</si>
  <si>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</si>
  <si>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</si>
  <si>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</si>
  <si>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</si>
  <si>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</si>
  <si>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</si>
  <si>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</si>
  <si>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</si>
  <si>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</si>
  <si>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</si>
  <si>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</si>
  <si>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</si>
  <si>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</si>
  <si>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</si>
  <si>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</si>
  <si>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</si>
  <si>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</si>
  <si>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</si>
  <si>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</si>
  <si>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</si>
  <si>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</si>
  <si>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</si>
  <si>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</si>
  <si>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</si>
  <si>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</si>
  <si>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</si>
  <si>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</si>
  <si>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</si>
  <si>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</si>
  <si>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</si>
  <si>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</si>
  <si>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</si>
  <si>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</si>
  <si>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</si>
  <si>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</si>
  <si>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</si>
  <si>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</si>
  <si>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</si>
  <si>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</si>
  <si>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</si>
  <si>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</si>
  <si>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</si>
  <si>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</si>
  <si>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</si>
  <si>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</si>
  <si>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</si>
  <si>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</si>
  <si>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</si>
  <si>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</si>
  <si>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</si>
  <si>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</si>
  <si>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</si>
  <si>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</si>
  <si>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</si>
  <si>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</si>
  <si>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</si>
  <si>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</si>
  <si>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</si>
  <si>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</si>
  <si>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</si>
  <si>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</si>
  <si>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</si>
  <si>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</si>
  <si>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</si>
  <si>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</si>
  <si>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</si>
  <si>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</si>
  <si>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</si>
  <si>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</si>
  <si>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</si>
  <si>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</si>
  <si>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</si>
  <si>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</si>
  <si>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</si>
  <si>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</si>
  <si>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</si>
  <si>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</si>
  <si>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</si>
  <si>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</si>
  <si>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</si>
  <si>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</si>
  <si>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</si>
  <si>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</si>
  <si>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</si>
  <si>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</si>
  <si>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</si>
  <si>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</si>
  <si>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</si>
  <si>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</si>
  <si>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</si>
  <si>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</si>
  <si>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</si>
  <si>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</si>
  <si>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</si>
  <si>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</si>
  <si>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</si>
  <si>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</si>
  <si>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</si>
  <si>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</si>
  <si>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</si>
  <si>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</si>
  <si>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</si>
  <si>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</si>
  <si>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</si>
  <si>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</si>
  <si>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</si>
  <si>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</si>
  <si>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</si>
  <si>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</si>
  <si>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</si>
  <si>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</si>
  <si>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</si>
  <si>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</si>
  <si>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</si>
  <si>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</si>
  <si>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</si>
  <si>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</si>
  <si>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</si>
  <si>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</si>
  <si>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</si>
  <si>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</si>
  <si>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</si>
  <si>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</si>
  <si>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</si>
  <si>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</si>
  <si>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</si>
  <si>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</si>
  <si>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</si>
  <si>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</si>
  <si>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</si>
  <si>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</si>
  <si>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</si>
  <si>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</si>
  <si>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</si>
  <si>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</si>
  <si>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</si>
  <si>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</si>
  <si>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</si>
  <si>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</si>
  <si>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</si>
  <si>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</si>
  <si>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</si>
  <si>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</si>
  <si>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</si>
  <si>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</si>
  <si>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</si>
  <si>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</si>
  <si>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</si>
  <si>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</si>
  <si>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</si>
  <si>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</si>
  <si>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</si>
  <si>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</si>
  <si>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</si>
  <si>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</si>
  <si>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</si>
  <si>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</si>
  <si>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</si>
  <si>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</si>
  <si>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</si>
  <si>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</si>
  <si>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</si>
  <si>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</si>
  <si>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</si>
  <si>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</si>
  <si>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</si>
  <si>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</si>
  <si>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</si>
  <si>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</si>
  <si>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</si>
  <si>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</si>
  <si>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</si>
  <si>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</si>
  <si>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</si>
  <si>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</si>
  <si>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</si>
  <si>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</si>
  <si>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</si>
  <si>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</si>
  <si>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</si>
  <si>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</si>
  <si>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</si>
  <si>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</si>
  <si>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</si>
  <si>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</si>
  <si>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</si>
  <si>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</si>
  <si>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</si>
  <si>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</si>
  <si>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</si>
  <si>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</si>
  <si>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</si>
  <si>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</si>
  <si>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</si>
  <si>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</si>
  <si>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</si>
  <si>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</si>
  <si>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</si>
  <si>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</si>
  <si>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</si>
  <si>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</si>
  <si>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</si>
  <si>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</si>
  <si>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</si>
  <si>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</si>
  <si>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</si>
  <si>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</si>
  <si>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</si>
  <si>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</si>
  <si>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</si>
  <si>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</si>
  <si>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</si>
  <si>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</si>
  <si>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</si>
  <si>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</si>
  <si>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</si>
  <si>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</si>
  <si>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</si>
  <si>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</si>
  <si>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</si>
  <si>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</si>
  <si>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</si>
  <si>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</si>
  <si>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</si>
  <si>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</si>
  <si>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</si>
  <si>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</si>
  <si>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</si>
  <si>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</si>
  <si>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</si>
  <si>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</si>
  <si>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</si>
  <si>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</si>
  <si>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</si>
  <si>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</si>
  <si>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</si>
  <si>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</si>
  <si>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</si>
  <si>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</si>
  <si>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</si>
  <si>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</si>
  <si>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</si>
  <si>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</si>
  <si>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</si>
  <si>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</si>
  <si>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</si>
  <si>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</si>
  <si>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</si>
  <si>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</si>
  <si>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</si>
  <si>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</si>
  <si>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</si>
  <si>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</si>
  <si>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</si>
  <si>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</si>
  <si>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</si>
  <si>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</si>
  <si>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</si>
  <si>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</si>
  <si>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</si>
  <si>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</si>
  <si>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</si>
  <si>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</si>
  <si>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</si>
  <si>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</si>
  <si>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</si>
  <si>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</si>
  <si>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</si>
  <si>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</si>
  <si>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</si>
  <si>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</si>
  <si>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</si>
  <si>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</si>
  <si>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</si>
  <si>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</si>
  <si>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</si>
  <si>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</si>
  <si>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</si>
  <si>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</si>
  <si>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</si>
  <si>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</si>
  <si>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</si>
  <si>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</si>
  <si>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</si>
  <si>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</si>
  <si>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</si>
  <si>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</si>
  <si>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</si>
  <si>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</si>
  <si>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</si>
  <si>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</si>
  <si>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</si>
  <si>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</si>
  <si>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</si>
  <si>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</si>
  <si>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</si>
  <si>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</si>
  <si>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</si>
  <si>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</si>
  <si>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</si>
  <si>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</si>
  <si>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</si>
  <si>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</si>
  <si>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</si>
  <si>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</si>
  <si>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</si>
  <si>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</si>
  <si>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</si>
  <si>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</si>
  <si>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</si>
  <si>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</si>
  <si>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</si>
  <si>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</si>
  <si>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</si>
  <si>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</si>
  <si>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</si>
  <si>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</si>
  <si>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</si>
  <si>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</si>
  <si>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</si>
  <si>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</si>
  <si>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</si>
  <si>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</si>
  <si>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</si>
  <si>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</si>
  <si>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</si>
  <si>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</si>
  <si>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</si>
  <si>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</si>
  <si>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</si>
  <si>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</si>
  <si>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</si>
  <si>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</si>
  <si>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</si>
  <si>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</si>
  <si>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</si>
  <si>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</si>
  <si>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</si>
  <si>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</si>
  <si>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</si>
  <si>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</si>
  <si>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</si>
  <si>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</si>
  <si>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</si>
  <si>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</si>
  <si>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</si>
  <si>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</si>
  <si>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</si>
  <si>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</si>
  <si>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</si>
  <si>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</si>
  <si>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</si>
  <si>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</si>
  <si>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</si>
  <si>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</si>
  <si>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</si>
  <si>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</si>
  <si>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</si>
  <si>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</si>
  <si>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</si>
  <si>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</si>
  <si>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</si>
  <si>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</si>
  <si>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</si>
  <si>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</si>
  <si>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</si>
  <si>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</si>
  <si>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</si>
  <si>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</si>
  <si>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</si>
  <si>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</si>
  <si>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</si>
  <si>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</si>
  <si>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</si>
  <si>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</si>
  <si>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</si>
  <si>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</si>
  <si>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</si>
  <si>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</si>
  <si>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</si>
  <si>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</si>
  <si>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</si>
  <si>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</si>
  <si>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</si>
  <si>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</si>
  <si>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</si>
  <si>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</si>
  <si>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</si>
  <si>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</si>
  <si>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</si>
  <si>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</si>
  <si>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</si>
  <si>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</si>
  <si>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</si>
  <si>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</si>
  <si>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</si>
  <si>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</si>
  <si>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</si>
  <si>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</si>
  <si>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</si>
  <si>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</si>
  <si>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</si>
  <si>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</si>
  <si>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</si>
  <si>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</si>
  <si>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</si>
  <si>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</si>
  <si>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</si>
  <si>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</si>
  <si>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</si>
  <si>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</si>
  <si>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</si>
  <si>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</si>
  <si>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</si>
  <si>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</si>
  <si>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</si>
  <si>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</si>
  <si>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</si>
  <si>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</si>
  <si>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</si>
  <si>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</si>
  <si>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</si>
  <si>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</si>
  <si>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</si>
  <si>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</si>
  <si>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</si>
  <si>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</si>
  <si>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</si>
  <si>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</si>
  <si>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</si>
  <si>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</si>
  <si>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</si>
  <si>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</si>
  <si>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</si>
  <si>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</si>
  <si>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</si>
  <si>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</si>
  <si>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</si>
  <si>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</si>
  <si>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</si>
  <si>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</si>
  <si>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</si>
  <si>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</si>
  <si>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</si>
  <si>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</si>
  <si>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</si>
  <si>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</si>
  <si>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</si>
  <si>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</si>
  <si>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</si>
  <si>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</si>
  <si>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</si>
  <si>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</si>
  <si>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</si>
  <si>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</si>
  <si>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</si>
  <si>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</si>
  <si>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</si>
  <si>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</si>
  <si>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</si>
  <si>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</si>
  <si>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</si>
  <si>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</si>
  <si>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</si>
  <si>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</si>
  <si>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</si>
  <si>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</si>
  <si>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</si>
  <si>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</si>
  <si>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</si>
  <si>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</si>
  <si>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</si>
  <si>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</si>
  <si>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</si>
  <si>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</si>
  <si>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</si>
  <si>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</si>
  <si>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</si>
  <si>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</si>
  <si>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</si>
  <si>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</si>
  <si>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</si>
  <si>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</si>
  <si>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</si>
  <si>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</si>
  <si>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</si>
  <si>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</si>
  <si>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</si>
  <si>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</si>
  <si>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</si>
  <si>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</si>
  <si>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</si>
  <si>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</si>
  <si>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</si>
  <si>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</si>
  <si>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</si>
  <si>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</si>
  <si>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</si>
  <si>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</si>
  <si>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</si>
  <si>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</si>
  <si>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</si>
  <si>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</si>
  <si>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</si>
  <si>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</si>
  <si>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</si>
  <si>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</si>
  <si>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</si>
  <si>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</si>
  <si>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</si>
  <si>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</si>
  <si>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</si>
  <si>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</si>
  <si>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</si>
  <si>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</si>
  <si>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</si>
  <si>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</si>
  <si>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</si>
  <si>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</si>
  <si>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</si>
  <si>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</si>
  <si>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</si>
  <si>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</si>
  <si>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</si>
  <si>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</si>
  <si>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</si>
  <si>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</si>
  <si>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</si>
  <si>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</si>
  <si>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</si>
  <si>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</si>
  <si>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</si>
  <si>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</si>
  <si>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</si>
  <si>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</si>
  <si>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</si>
  <si>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</si>
  <si>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</si>
  <si>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</si>
  <si>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</si>
  <si>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</si>
  <si>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</si>
  <si>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</si>
  <si>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</si>
  <si>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</si>
  <si>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</si>
  <si>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</si>
  <si>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</si>
  <si>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</si>
  <si>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</si>
  <si>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</si>
  <si>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</si>
  <si>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</si>
  <si>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</si>
  <si>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</si>
  <si>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</si>
  <si>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</si>
  <si>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</si>
  <si>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</si>
  <si>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</si>
  <si>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</si>
  <si>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</si>
  <si>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</si>
  <si>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</si>
  <si>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</si>
  <si>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</si>
  <si>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</si>
  <si>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</si>
  <si>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</si>
  <si>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</si>
  <si>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</si>
  <si>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</si>
  <si>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</si>
  <si>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</si>
  <si>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</si>
  <si>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</si>
  <si>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</si>
  <si>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</si>
  <si>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</si>
  <si>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</si>
  <si>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</si>
  <si>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</si>
  <si>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</si>
  <si>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</si>
  <si>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</si>
  <si>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</si>
  <si>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</si>
  <si>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</si>
  <si>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</si>
  <si>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</si>
  <si>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</si>
  <si>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</si>
  <si>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</si>
  <si>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</si>
  <si>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</si>
  <si>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</si>
  <si>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</si>
  <si>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</si>
  <si>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</si>
  <si>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</si>
  <si>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</si>
  <si>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</si>
  <si>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</si>
  <si>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</si>
  <si>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</si>
  <si>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</si>
  <si>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</si>
  <si>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</si>
  <si>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</si>
  <si>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</si>
  <si>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</si>
  <si>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</si>
  <si>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</si>
  <si>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</si>
  <si>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</si>
  <si>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</si>
  <si>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</si>
  <si>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</si>
  <si>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</si>
  <si>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</si>
  <si>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</si>
  <si>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</si>
  <si>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</si>
  <si>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</si>
  <si>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</si>
  <si>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</si>
  <si>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</si>
  <si>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</si>
  <si>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</si>
  <si>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</si>
  <si>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</si>
  <si>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</si>
  <si>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</si>
  <si>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</si>
  <si>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</si>
  <si>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</si>
  <si>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</si>
  <si>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</si>
  <si>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</si>
  <si>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</si>
  <si>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</si>
  <si>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</si>
  <si>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</si>
  <si>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</si>
  <si>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</si>
  <si>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</si>
  <si>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</si>
  <si>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</si>
  <si>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</si>
  <si>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</si>
  <si>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</si>
  <si>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</si>
  <si>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</si>
  <si>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</si>
  <si>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</si>
  <si>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</si>
  <si>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</si>
  <si>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</si>
  <si>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</si>
  <si>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</si>
  <si>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</si>
  <si>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</si>
  <si>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</si>
  <si>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</si>
  <si>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</si>
  <si>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</si>
  <si>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</si>
  <si>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</si>
  <si>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</si>
  <si>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</si>
  <si>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</si>
  <si>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</si>
  <si>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</si>
  <si>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</si>
  <si>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</si>
  <si>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</si>
  <si>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</si>
  <si>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</si>
  <si>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</si>
  <si>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</si>
  <si>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</si>
  <si>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</si>
  <si>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</si>
  <si>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</si>
  <si>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</si>
  <si>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</si>
  <si>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</si>
  <si>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</si>
  <si>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</si>
  <si>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</si>
  <si>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</si>
  <si>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</si>
  <si>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</si>
  <si>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</si>
  <si>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</si>
  <si>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</si>
  <si>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</si>
  <si>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</si>
  <si>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</si>
  <si>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</si>
  <si>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</si>
  <si>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</si>
  <si>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</si>
  <si>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</si>
  <si>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</si>
  <si>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</si>
  <si>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</si>
  <si>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</si>
  <si>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</si>
  <si>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</si>
  <si>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</si>
  <si>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</si>
  <si>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</si>
  <si>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</si>
  <si>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</si>
  <si>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</si>
  <si>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</si>
  <si>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</si>
  <si>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</si>
  <si>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</si>
  <si>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</si>
  <si>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</si>
  <si>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</si>
  <si>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</si>
  <si>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</si>
  <si>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</si>
  <si>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</si>
  <si>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</si>
  <si>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</si>
  <si>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</si>
  <si>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</si>
  <si>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</si>
  <si>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</si>
  <si>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</si>
  <si>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</si>
  <si>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</si>
  <si>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</si>
  <si>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</si>
  <si>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</si>
  <si>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</si>
  <si>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</si>
  <si>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</si>
  <si>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</si>
  <si>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</si>
  <si>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</si>
  <si>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</si>
  <si>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</si>
  <si>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</si>
  <si>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</si>
  <si>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</si>
  <si>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</si>
  <si>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</si>
  <si>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</si>
  <si>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</si>
  <si>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</si>
  <si>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</si>
  <si>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</si>
  <si>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</si>
  <si>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</si>
  <si>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</si>
  <si>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</si>
  <si>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</si>
  <si>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</si>
  <si>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</si>
  <si>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</si>
  <si>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</si>
  <si>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</si>
  <si>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</si>
  <si>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</si>
  <si>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</si>
  <si>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</si>
  <si>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</si>
  <si>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</si>
  <si>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</si>
  <si>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</si>
  <si>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</si>
  <si>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</si>
  <si>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</si>
  <si>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</si>
  <si>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</si>
  <si>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</si>
  <si>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</si>
  <si>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</si>
  <si>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</si>
  <si>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</si>
  <si>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</si>
  <si>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</si>
  <si>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</si>
  <si>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</si>
  <si>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</si>
  <si>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</si>
  <si>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</si>
  <si>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</si>
  <si>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</si>
  <si>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</si>
  <si>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</si>
  <si>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</si>
  <si>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</si>
  <si>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</si>
  <si>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</si>
  <si>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</si>
  <si>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</si>
  <si>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</si>
  <si>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</si>
  <si>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</si>
  <si>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</si>
  <si>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</si>
  <si>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</si>
  <si>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</si>
  <si>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</si>
  <si>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</si>
  <si>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</si>
  <si>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</si>
  <si>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</si>
  <si>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</si>
  <si>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</si>
  <si>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</si>
  <si>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</si>
  <si>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</si>
  <si>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</si>
  <si>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</si>
  <si>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</si>
  <si>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</si>
  <si>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</si>
  <si>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</si>
  <si>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</si>
  <si>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</si>
  <si>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</si>
  <si>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</si>
  <si>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</si>
  <si>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</si>
  <si>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</si>
  <si>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</si>
  <si>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</si>
  <si>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</si>
  <si>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</si>
  <si>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</si>
  <si>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</si>
  <si>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</si>
  <si>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</si>
  <si>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</si>
  <si>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</si>
  <si>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</si>
  <si>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</si>
  <si>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</si>
  <si>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</si>
  <si>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</si>
  <si>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</si>
  <si>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</si>
  <si>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</si>
  <si>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</si>
  <si>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</si>
  <si>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</si>
  <si>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</si>
  <si>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</si>
  <si>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</si>
  <si>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</si>
  <si>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</si>
  <si>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</si>
  <si>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</si>
  <si>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</si>
  <si>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</si>
  <si>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</si>
  <si>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</si>
  <si>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</si>
  <si>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</si>
  <si>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</si>
  <si>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</si>
  <si>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</si>
  <si>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</si>
  <si>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</si>
  <si>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</si>
  <si>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</si>
  <si>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</si>
  <si>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</si>
  <si>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</si>
  <si>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</si>
  <si>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</si>
  <si>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</si>
  <si>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</si>
  <si>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</si>
  <si>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</si>
  <si>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</si>
  <si>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</si>
  <si>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</si>
  <si>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</si>
  <si>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</si>
  <si>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</si>
  <si>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</si>
  <si>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</si>
  <si>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</si>
  <si>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</si>
  <si>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</si>
  <si>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</si>
  <si>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</si>
  <si>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</si>
  <si>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</si>
  <si>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</si>
  <si>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</si>
  <si>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</si>
  <si>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</si>
  <si>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</si>
  <si>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</si>
  <si>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</si>
  <si>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</si>
  <si>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</si>
  <si>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</si>
  <si>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</si>
  <si>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</si>
  <si>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</si>
  <si>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</si>
  <si>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</si>
  <si>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</si>
  <si>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</si>
  <si>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</si>
  <si>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</si>
  <si>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</si>
  <si>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</si>
  <si>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</si>
  <si>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</si>
  <si>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</si>
  <si>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</si>
  <si>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</si>
  <si>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</si>
  <si>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</si>
  <si>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</si>
  <si>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</si>
  <si>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</si>
  <si>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</si>
  <si>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</si>
  <si>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</si>
  <si>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</si>
  <si>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</si>
  <si>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</si>
  <si>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</si>
  <si>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</si>
  <si>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</si>
  <si>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</si>
  <si>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</si>
  <si>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</si>
  <si>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</si>
  <si>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</si>
  <si>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</si>
  <si>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</si>
  <si>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</si>
  <si>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</si>
  <si>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</si>
  <si>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</si>
  <si>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</si>
  <si>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</si>
  <si>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</si>
  <si>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</si>
  <si>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</si>
  <si>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</si>
  <si>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</si>
  <si>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</si>
  <si>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</si>
  <si>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</si>
  <si>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</si>
  <si>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</si>
  <si>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</si>
  <si>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</si>
  <si>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</si>
  <si>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</si>
  <si>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</si>
  <si>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</si>
  <si>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</si>
  <si>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</si>
  <si>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</si>
  <si>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</si>
  <si>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</si>
  <si>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</si>
  <si>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</si>
  <si>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</si>
  <si>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</si>
  <si>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</si>
  <si>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</si>
  <si>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</si>
  <si>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</si>
  <si>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</si>
  <si>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</si>
  <si>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</si>
  <si>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</si>
  <si>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</si>
  <si>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</si>
  <si>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</si>
  <si>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</si>
  <si>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</si>
  <si>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</si>
  <si>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</si>
  <si>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</si>
  <si>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</si>
  <si>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</si>
  <si>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</si>
  <si>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</si>
  <si>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</si>
  <si>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</si>
  <si>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</si>
  <si>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</si>
  <si>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</si>
  <si>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</si>
  <si>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</si>
  <si>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</si>
  <si>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</si>
  <si>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</si>
  <si>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</si>
  <si>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</si>
  <si>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</si>
  <si>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</si>
  <si>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</si>
  <si>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</si>
  <si>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</si>
  <si>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</si>
  <si>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</si>
  <si>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</si>
  <si>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</si>
  <si>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</si>
  <si>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</si>
  <si>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</si>
  <si>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</si>
  <si>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</si>
  <si>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</si>
  <si>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</si>
  <si>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</si>
  <si>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</si>
  <si>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</si>
  <si>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</si>
  <si>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</si>
  <si>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</si>
  <si>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</si>
  <si>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</si>
  <si>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</si>
  <si>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</si>
  <si>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</si>
  <si>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</si>
  <si>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</si>
  <si>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</si>
  <si>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</si>
  <si>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</si>
  <si>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</si>
  <si>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</si>
  <si>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</si>
  <si>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</si>
  <si>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</si>
  <si>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</si>
  <si>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</si>
  <si>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</si>
  <si>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</si>
  <si>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</si>
  <si>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</si>
  <si>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</si>
  <si>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</si>
  <si>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</si>
  <si>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</si>
  <si>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</si>
  <si>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</si>
  <si>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</si>
  <si>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</si>
  <si>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</si>
  <si>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</si>
  <si>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</si>
  <si>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</si>
  <si>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</si>
  <si>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</si>
  <si>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</si>
  <si>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</si>
  <si>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</si>
  <si>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</si>
  <si>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</si>
  <si>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</si>
  <si>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</si>
  <si>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</si>
  <si>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</si>
  <si>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</si>
  <si>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</si>
  <si>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</si>
  <si>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</si>
  <si>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</si>
  <si>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</si>
  <si>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</si>
  <si>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</si>
  <si>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</si>
  <si>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</si>
  <si>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</si>
  <si>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</si>
  <si>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</si>
  <si>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</si>
  <si>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</si>
  <si>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</si>
  <si>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</si>
  <si>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</si>
  <si>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</si>
  <si>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</si>
  <si>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</si>
  <si>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</si>
  <si>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</si>
  <si>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</si>
  <si>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</si>
  <si>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</si>
  <si>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</si>
  <si>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</si>
  <si>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</si>
  <si>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</si>
  <si>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</si>
  <si>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</si>
  <si>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</si>
  <si>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</si>
  <si>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</si>
  <si>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</si>
  <si>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</si>
  <si>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</si>
  <si>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</si>
  <si>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</si>
  <si>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</si>
  <si>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</si>
  <si>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</si>
  <si>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</si>
  <si>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</si>
  <si>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</si>
  <si>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</si>
  <si>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</si>
  <si>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</si>
  <si>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</si>
  <si>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</si>
  <si>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</si>
  <si>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</si>
  <si>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</si>
  <si>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</si>
  <si>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</si>
  <si>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</si>
  <si>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</si>
  <si>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</si>
  <si>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</si>
  <si>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</si>
  <si>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</si>
  <si>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</si>
  <si>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</si>
  <si>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</si>
  <si>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</si>
  <si>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</si>
  <si>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</si>
  <si>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</si>
  <si>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</si>
  <si>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</si>
  <si>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</si>
  <si>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</si>
  <si>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</si>
  <si>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</si>
  <si>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</si>
  <si>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</si>
  <si>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</si>
  <si>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</si>
  <si>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</si>
  <si>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</si>
  <si>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</si>
  <si>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</si>
  <si>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</si>
  <si>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</si>
  <si>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</si>
  <si>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</si>
  <si>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</si>
  <si>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</si>
  <si>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</si>
  <si>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</si>
  <si>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</si>
  <si>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</si>
  <si>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</si>
  <si>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</si>
  <si>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</si>
  <si>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</si>
  <si>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</si>
  <si>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</si>
  <si>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</si>
  <si>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</si>
  <si>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</si>
  <si>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</si>
  <si>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</si>
  <si>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</si>
  <si>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</si>
  <si>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</si>
  <si>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</si>
  <si>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</si>
  <si>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</si>
  <si>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</si>
  <si>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</si>
  <si>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</si>
  <si>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</si>
  <si>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</si>
  <si>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</si>
  <si>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</si>
  <si>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</si>
  <si>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</si>
  <si>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</si>
  <si>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</si>
  <si>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</si>
  <si>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</si>
  <si>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</si>
  <si>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</si>
  <si>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</si>
  <si>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</si>
  <si>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</si>
  <si>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</si>
  <si>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</si>
  <si>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</si>
  <si>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</si>
  <si>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</si>
  <si>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</si>
  <si>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</si>
  <si>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</si>
  <si>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</si>
  <si>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</si>
  <si>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</si>
  <si>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</si>
  <si>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</si>
  <si>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</si>
  <si>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</si>
  <si>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</si>
  <si>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</si>
  <si>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</si>
  <si>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</si>
  <si>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</si>
  <si>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</si>
  <si>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</si>
  <si>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</si>
  <si>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</si>
  <si>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</si>
  <si>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</si>
  <si>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</si>
  <si>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</si>
  <si>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</si>
  <si>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</si>
  <si>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</si>
  <si>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</si>
  <si>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</si>
  <si>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</si>
  <si>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</si>
  <si>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</si>
  <si>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</si>
  <si>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</si>
  <si>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</si>
  <si>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</si>
  <si>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</si>
  <si>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</si>
  <si>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</si>
  <si>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</si>
  <si>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</si>
  <si>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</si>
  <si>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</si>
  <si>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</si>
  <si>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</si>
  <si>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</si>
  <si>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</si>
  <si>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</si>
  <si>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</si>
  <si>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</si>
  <si>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</si>
  <si>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</si>
  <si>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</si>
  <si>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</si>
  <si>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</si>
  <si>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</si>
  <si>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</si>
  <si>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</si>
  <si>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</si>
  <si>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</si>
  <si>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</si>
  <si>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</si>
  <si>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</si>
  <si>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</si>
  <si>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</si>
  <si>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</si>
  <si>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</si>
  <si>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</si>
  <si>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</si>
  <si>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</si>
  <si>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</si>
  <si>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</si>
  <si>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</si>
  <si>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</si>
  <si>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</si>
  <si>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</si>
  <si>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</si>
  <si>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</si>
  <si>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</si>
  <si>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</si>
  <si>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</si>
  <si>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</si>
  <si>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</si>
  <si>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</si>
  <si>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</si>
  <si>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</si>
  <si>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</si>
  <si>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</si>
  <si>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</si>
  <si>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</si>
  <si>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</si>
  <si>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</si>
  <si>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</si>
  <si>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</si>
  <si>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</si>
  <si>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</si>
  <si>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</si>
  <si>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</si>
  <si>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</si>
  <si>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</si>
  <si>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</si>
  <si>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</si>
  <si>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</si>
  <si>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</si>
  <si>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</si>
  <si>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</si>
  <si>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</si>
  <si>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</si>
  <si>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</si>
  <si>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</si>
  <si>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</si>
  <si>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</si>
  <si>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</si>
  <si>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</si>
  <si>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</si>
  <si>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</si>
  <si>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</si>
  <si>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</si>
  <si>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</si>
  <si>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</si>
  <si>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</si>
  <si>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</si>
  <si>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</si>
  <si>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</si>
  <si>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</si>
  <si>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</si>
  <si>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</si>
  <si>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</si>
  <si>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</si>
  <si>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</si>
  <si>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</si>
  <si>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</si>
  <si>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</si>
  <si>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</si>
  <si>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</si>
  <si>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</si>
  <si>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</si>
  <si>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</si>
  <si>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</si>
  <si>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</si>
  <si>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</si>
  <si>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</si>
  <si>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</si>
  <si>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</si>
  <si>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</si>
  <si>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</si>
  <si>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</si>
  <si>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</si>
  <si>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</si>
  <si>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</si>
  <si>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</si>
  <si>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</si>
  <si>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</si>
  <si>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</si>
  <si>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</si>
  <si>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</si>
  <si>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</si>
  <si>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</si>
  <si>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</si>
  <si>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</si>
  <si>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</si>
  <si>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</si>
  <si>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</si>
  <si>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</si>
  <si>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</si>
  <si>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</si>
  <si>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</si>
  <si>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</si>
  <si>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</si>
  <si>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</si>
  <si>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</si>
  <si>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</si>
  <si>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</si>
  <si>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</si>
  <si>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</si>
  <si>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</si>
  <si>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</si>
  <si>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</si>
  <si>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</si>
  <si>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</si>
  <si>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</si>
  <si>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</si>
  <si>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</si>
  <si>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</si>
  <si>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</si>
  <si>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</si>
  <si>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</si>
  <si>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</si>
  <si>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</si>
  <si>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</si>
  <si>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</si>
  <si>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</si>
  <si>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</si>
  <si>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</si>
  <si>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</si>
  <si>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</si>
  <si>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</si>
  <si>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</si>
  <si>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</si>
  <si>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</si>
  <si>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</si>
  <si>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</si>
  <si>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</si>
  <si>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</si>
  <si>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</si>
  <si>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</si>
  <si>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</si>
  <si>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</si>
  <si>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</si>
  <si>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</si>
  <si>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</si>
  <si>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</si>
  <si>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</si>
  <si>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</si>
  <si>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</si>
  <si>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</si>
  <si>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</si>
  <si>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</si>
  <si>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</si>
  <si>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</si>
  <si>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</si>
  <si>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</si>
  <si>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</si>
  <si>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</si>
  <si>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</si>
  <si>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</si>
  <si>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</si>
  <si>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</si>
  <si>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</si>
  <si>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</si>
  <si>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</si>
  <si>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</si>
  <si>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</si>
  <si>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</si>
  <si>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</si>
  <si>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</si>
  <si>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</si>
  <si>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</si>
  <si>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</si>
  <si>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</si>
  <si>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</si>
  <si>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</si>
  <si>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</si>
  <si>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</si>
  <si>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</si>
  <si>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</si>
  <si>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</si>
  <si>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</si>
  <si>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</si>
  <si>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</si>
  <si>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</si>
  <si>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</si>
  <si>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</si>
  <si>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</si>
  <si>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</si>
  <si>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</si>
  <si>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</si>
  <si>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</si>
  <si>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</si>
  <si>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</si>
  <si>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</si>
  <si>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</si>
  <si>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</si>
  <si>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</si>
  <si>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</si>
  <si>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</si>
  <si>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</si>
  <si>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</si>
  <si>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</si>
  <si>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</si>
  <si>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</si>
  <si>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</si>
  <si>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</si>
  <si>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</si>
  <si>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</si>
  <si>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</si>
  <si>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</si>
  <si>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</si>
  <si>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</si>
  <si>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</si>
  <si>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</si>
  <si>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</si>
  <si>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</si>
  <si>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</si>
  <si>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</si>
  <si>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</si>
  <si>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</si>
  <si>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</si>
  <si>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</si>
  <si>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</si>
  <si>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</si>
  <si>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</si>
  <si>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</si>
  <si>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</si>
  <si>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</si>
  <si>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</si>
  <si>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</si>
  <si>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</si>
  <si>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</si>
  <si>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</si>
  <si>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</si>
  <si>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</si>
  <si>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</si>
  <si>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</si>
  <si>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</si>
  <si>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</si>
  <si>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</si>
  <si>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</si>
  <si>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</si>
  <si>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</si>
  <si>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</si>
  <si>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</si>
  <si>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</si>
  <si>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</si>
  <si>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</si>
  <si>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</si>
  <si>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</si>
  <si>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</si>
  <si>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</si>
  <si>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</si>
  <si>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</si>
  <si>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</si>
  <si>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</si>
  <si>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</si>
  <si>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</si>
  <si>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</si>
  <si>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</si>
  <si>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</si>
  <si>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</si>
  <si>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</si>
  <si>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</si>
  <si>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</si>
  <si>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</si>
  <si>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</si>
  <si>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</si>
  <si>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</si>
  <si>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</si>
  <si>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</si>
  <si>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</si>
  <si>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</si>
  <si>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</si>
  <si>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</si>
  <si>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</si>
  <si>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</si>
  <si>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</si>
  <si>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</si>
  <si>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</si>
  <si>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</si>
  <si>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</si>
  <si>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</si>
  <si>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</si>
  <si>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</si>
  <si>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</si>
  <si>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</si>
  <si>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</si>
  <si>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</si>
  <si>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</si>
  <si>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</si>
  <si>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</si>
  <si>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</si>
  <si>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</si>
  <si>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</si>
  <si>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</si>
  <si>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</si>
  <si>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</si>
  <si>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</si>
  <si>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</si>
  <si>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</si>
  <si>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</si>
  <si>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</si>
  <si>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</si>
  <si>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</si>
  <si>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</si>
  <si>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</si>
  <si>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</si>
  <si>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</si>
  <si>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</si>
  <si>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</si>
  <si>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</si>
  <si>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</si>
  <si>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</si>
  <si>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</si>
  <si>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</si>
  <si>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</si>
  <si>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</si>
  <si>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</si>
  <si>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</si>
  <si>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</si>
  <si>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</si>
  <si>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</si>
  <si>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</si>
  <si>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</si>
  <si>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</si>
  <si>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</si>
  <si>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</si>
  <si>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</si>
  <si>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</si>
  <si>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</si>
  <si>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</si>
  <si>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</si>
  <si>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</si>
  <si>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</si>
  <si>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</si>
  <si>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</si>
  <si>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</si>
  <si>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</si>
  <si>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</si>
  <si>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</si>
  <si>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</si>
  <si>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</si>
  <si>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</si>
  <si>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</si>
  <si>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</si>
  <si>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</si>
  <si>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</si>
  <si>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</si>
  <si>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</si>
  <si>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</si>
  <si>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</si>
  <si>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</si>
  <si>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</si>
  <si>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</si>
  <si>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</si>
  <si>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</si>
  <si>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</si>
  <si>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</si>
  <si>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</si>
  <si>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</si>
  <si>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</si>
  <si>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</si>
  <si>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</si>
  <si>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</si>
  <si>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</si>
  <si>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</si>
  <si>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</si>
  <si>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</si>
  <si>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</si>
  <si>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</si>
  <si>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</si>
  <si>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</si>
  <si>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</si>
  <si>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</si>
  <si>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</si>
  <si>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</si>
  <si>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</si>
  <si>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</si>
  <si>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</si>
  <si>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</si>
  <si>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</si>
  <si>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</si>
  <si>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</si>
  <si>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</si>
  <si>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</si>
  <si>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</si>
  <si>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</si>
  <si>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</si>
  <si>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</si>
  <si>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</si>
  <si>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</si>
  <si>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</si>
  <si>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</si>
  <si>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</si>
  <si>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</si>
  <si>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</si>
  <si>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</si>
  <si>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</si>
  <si>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</si>
  <si>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</si>
  <si>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</si>
  <si>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</si>
  <si>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</si>
  <si>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</si>
  <si>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</si>
  <si>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</si>
  <si>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</si>
  <si>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</si>
  <si>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</si>
  <si>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</si>
  <si>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</si>
  <si>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</si>
  <si>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</si>
  <si>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</si>
  <si>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</si>
  <si>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</si>
  <si>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</si>
  <si>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</si>
  <si>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</si>
  <si>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</si>
  <si>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</si>
  <si>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</si>
  <si>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</si>
  <si>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</si>
  <si>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</si>
  <si>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</si>
  <si>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</si>
  <si>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</si>
  <si>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</si>
  <si>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</si>
  <si>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</si>
  <si>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</si>
  <si>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</si>
  <si>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</si>
  <si>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</si>
  <si>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</si>
  <si>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</si>
  <si>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</si>
  <si>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</si>
  <si>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</si>
  <si>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</si>
  <si>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</si>
  <si>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</si>
  <si>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</si>
  <si>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</si>
  <si>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</si>
  <si>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</si>
  <si>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</si>
  <si>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</si>
  <si>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</si>
  <si>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</si>
  <si>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</si>
  <si>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</si>
  <si>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</si>
  <si>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</si>
  <si>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</si>
  <si>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</si>
  <si>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</si>
  <si>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</si>
  <si>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</si>
  <si>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</si>
  <si>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</si>
  <si>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</si>
  <si>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</si>
  <si>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</si>
  <si>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</si>
  <si>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</si>
  <si>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</si>
  <si>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</si>
  <si>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</si>
  <si>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</si>
  <si>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</si>
  <si>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</si>
  <si>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</si>
  <si>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</si>
  <si>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</si>
  <si>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</si>
  <si>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</si>
  <si>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</si>
  <si>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</si>
  <si>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</si>
  <si>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</si>
  <si>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</si>
  <si>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</si>
  <si>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</si>
  <si>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</si>
  <si>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</si>
  <si>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</si>
  <si>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</si>
  <si>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</si>
  <si>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</si>
  <si>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</si>
  <si>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</si>
  <si>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</si>
  <si>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</si>
  <si>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</si>
  <si>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</si>
  <si>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</si>
  <si>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</si>
  <si>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</si>
  <si>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</si>
  <si>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</si>
  <si>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</si>
  <si>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</si>
  <si>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</si>
  <si>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</si>
  <si>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</si>
  <si>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</si>
  <si>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</si>
  <si>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</si>
  <si>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</si>
  <si>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</si>
  <si>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</si>
  <si>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</si>
  <si>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</si>
  <si>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</si>
  <si>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</si>
  <si>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</si>
  <si>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</si>
  <si>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</si>
  <si>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</si>
  <si>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</si>
  <si>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</si>
  <si>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</si>
  <si>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</si>
  <si>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</si>
  <si>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</si>
  <si>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</si>
  <si>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</si>
  <si>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</si>
  <si>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</si>
  <si>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</si>
  <si>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</si>
  <si>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</si>
  <si>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</si>
  <si>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</si>
  <si>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</si>
  <si>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</si>
  <si>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</si>
  <si>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</si>
  <si>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</si>
  <si>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</si>
  <si>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</si>
  <si>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</si>
  <si>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</si>
  <si>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</si>
  <si>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</si>
  <si>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</si>
  <si>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</si>
  <si>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</si>
  <si>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</si>
  <si>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</si>
  <si>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</si>
  <si>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</si>
  <si>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</si>
  <si>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</si>
  <si>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</si>
  <si>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</si>
  <si>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</si>
  <si>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</si>
  <si>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</si>
  <si>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</si>
  <si>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</si>
  <si>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</si>
  <si>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</si>
  <si>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</si>
  <si>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</si>
  <si>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</si>
  <si>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</si>
  <si>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</si>
  <si>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</si>
  <si>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</si>
  <si>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</si>
  <si>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</si>
  <si>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</si>
  <si>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</si>
  <si>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</si>
  <si>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</si>
  <si>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</si>
  <si>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</si>
  <si>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</si>
  <si>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</si>
  <si>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</si>
  <si>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</si>
  <si>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</si>
  <si>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</si>
  <si>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</si>
  <si>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</si>
  <si>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</si>
  <si>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</si>
  <si>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</si>
  <si>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</si>
  <si>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</si>
  <si>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</si>
  <si>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</si>
  <si>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</si>
  <si>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</si>
  <si>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</si>
  <si>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</si>
  <si>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</si>
  <si>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</si>
  <si>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</si>
  <si>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</si>
  <si>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</si>
  <si>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</si>
  <si>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</si>
  <si>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</si>
  <si>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</si>
  <si>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</si>
  <si>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</si>
  <si>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</si>
  <si>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</si>
  <si>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</si>
  <si>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</si>
  <si>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</si>
  <si>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</si>
  <si>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</si>
  <si>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</si>
  <si>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</si>
  <si>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</si>
  <si>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</si>
  <si>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</si>
  <si>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</si>
  <si>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</si>
  <si>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</si>
  <si>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</si>
  <si>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</si>
  <si>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</si>
  <si>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</si>
  <si>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</si>
  <si>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</si>
  <si>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</si>
  <si>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</si>
  <si>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</si>
  <si>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</si>
  <si>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</si>
  <si>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</si>
  <si>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</si>
  <si>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</si>
  <si>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</si>
  <si>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</si>
  <si>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</si>
  <si>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</si>
  <si>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</si>
  <si>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</si>
  <si>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</si>
  <si>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</si>
  <si>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</si>
  <si>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</si>
  <si>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</si>
  <si>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</si>
  <si>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</si>
  <si>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</si>
  <si>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</si>
  <si>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</si>
  <si>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</si>
  <si>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</si>
  <si>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</si>
  <si>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</si>
  <si>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</si>
  <si>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</si>
  <si>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</si>
  <si>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</si>
  <si>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</si>
  <si>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</si>
  <si>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</si>
  <si>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</si>
  <si>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</si>
  <si>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</si>
  <si>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</si>
  <si>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</si>
  <si>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</si>
  <si>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</si>
  <si>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</si>
  <si>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</si>
  <si>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</si>
  <si>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</si>
  <si>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</si>
  <si>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</si>
  <si>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</si>
  <si>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</si>
  <si>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</si>
  <si>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</si>
  <si>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</si>
  <si>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</si>
  <si>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</si>
  <si>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</si>
  <si>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</si>
  <si>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</si>
  <si>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</si>
  <si>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</si>
  <si>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</si>
  <si>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</si>
  <si>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</si>
  <si>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</si>
  <si>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</si>
  <si>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</si>
  <si>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</si>
  <si>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</si>
  <si>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</si>
  <si>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</si>
  <si>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</si>
  <si>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</si>
  <si>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</si>
  <si>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</si>
  <si>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</si>
  <si>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</si>
  <si>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</si>
  <si>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</si>
  <si>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</si>
  <si>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</si>
  <si>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</si>
  <si>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</si>
  <si>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</si>
  <si>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</si>
  <si>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</si>
  <si>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</si>
  <si>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</si>
  <si>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</si>
  <si>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</si>
  <si>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</si>
  <si>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</si>
  <si>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</si>
  <si>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</si>
  <si>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</si>
  <si>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</si>
  <si>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</si>
  <si>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</si>
  <si>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</si>
  <si>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</si>
  <si>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</si>
  <si>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</si>
  <si>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</si>
  <si>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</si>
  <si>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</si>
  <si>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</si>
  <si>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</si>
  <si>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</si>
  <si>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</si>
  <si>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</si>
  <si>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</si>
  <si>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</si>
  <si>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</si>
  <si>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</si>
  <si>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</si>
  <si>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</si>
  <si>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</si>
  <si>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</si>
  <si>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</si>
  <si>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</si>
  <si>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</si>
  <si>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</si>
  <si>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</si>
  <si>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</si>
  <si>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</si>
  <si>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</si>
  <si>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</si>
  <si>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</si>
  <si>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</si>
  <si>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</si>
  <si>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</si>
  <si>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</si>
  <si>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</si>
  <si>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</si>
  <si>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</si>
  <si>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</si>
  <si>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</si>
  <si>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</si>
  <si>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</si>
  <si>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</si>
  <si>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</si>
  <si>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</si>
  <si>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</si>
  <si>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</si>
  <si>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</si>
  <si>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</si>
  <si>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</si>
  <si>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</si>
  <si>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</si>
  <si>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</si>
  <si>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</si>
  <si>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</si>
  <si>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</si>
  <si>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</si>
  <si>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</si>
  <si>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</si>
  <si>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</si>
  <si>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</si>
  <si>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</si>
  <si>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</si>
  <si>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</si>
  <si>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</si>
  <si>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</si>
  <si>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</si>
  <si>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</si>
  <si>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</si>
  <si>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</si>
  <si>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</si>
  <si>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</si>
  <si>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</si>
  <si>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</si>
  <si>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</si>
  <si>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</si>
  <si>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</si>
  <si>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</si>
  <si>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</si>
  <si>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</si>
  <si>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</si>
  <si>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</si>
  <si>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</si>
  <si>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</si>
  <si>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</si>
  <si>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</si>
  <si>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</si>
  <si>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</si>
  <si>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</si>
  <si>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</si>
  <si>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</si>
  <si>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</si>
  <si>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</si>
  <si>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</si>
  <si>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</si>
  <si>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</si>
  <si>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</si>
  <si>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</si>
  <si>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</si>
  <si>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</si>
  <si>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</si>
  <si>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</si>
  <si>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</si>
  <si>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</si>
  <si>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</si>
  <si>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</si>
  <si>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</si>
  <si>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</si>
  <si>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</si>
  <si>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</si>
  <si>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</si>
  <si>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</si>
  <si>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</si>
  <si>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</si>
  <si>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</si>
  <si>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</si>
  <si>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</si>
  <si>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</si>
  <si>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</si>
  <si>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</si>
  <si>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</si>
  <si>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</si>
  <si>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</si>
  <si>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</si>
  <si>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</si>
  <si>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</si>
  <si>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</si>
  <si>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</si>
  <si>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</si>
  <si>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</si>
  <si>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</si>
  <si>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</si>
  <si>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</si>
  <si>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</si>
  <si>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</si>
  <si>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</si>
  <si>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</si>
  <si>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</si>
  <si>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</si>
  <si>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</si>
  <si>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</si>
  <si>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</si>
  <si>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</si>
  <si>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</si>
  <si>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</si>
  <si>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</si>
  <si>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</si>
  <si>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</si>
  <si>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</si>
  <si>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</si>
  <si>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</si>
  <si>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</si>
  <si>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</si>
  <si>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</si>
  <si>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</si>
  <si>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</si>
  <si>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</si>
  <si>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</si>
  <si>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</si>
  <si>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</si>
  <si>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</si>
  <si>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</si>
  <si>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</si>
  <si>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</si>
  <si>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</si>
  <si>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</si>
  <si>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</si>
  <si>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</si>
  <si>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</si>
  <si>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</si>
  <si>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</si>
  <si>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</si>
  <si>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</si>
  <si>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</si>
  <si>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</si>
  <si>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</si>
  <si>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</si>
  <si>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</si>
  <si>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</si>
  <si>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</si>
  <si>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</si>
  <si>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</si>
  <si>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</si>
  <si>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</si>
  <si>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</si>
  <si>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</si>
  <si>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</si>
  <si>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</si>
  <si>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</si>
  <si>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</si>
  <si>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</si>
  <si>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</si>
  <si>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</si>
  <si>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</si>
  <si>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</si>
  <si>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</si>
  <si>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</si>
  <si>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</si>
  <si>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</si>
  <si>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</si>
  <si>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</si>
  <si>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</si>
  <si>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</si>
  <si>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</si>
  <si>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</si>
  <si>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</si>
  <si>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</si>
  <si>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</si>
  <si>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</si>
  <si>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</si>
  <si>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</si>
  <si>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</si>
  <si>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</si>
  <si>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</si>
  <si>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</si>
  <si>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</si>
  <si>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</si>
  <si>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</si>
  <si>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</si>
  <si>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</si>
  <si>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</si>
  <si>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</si>
  <si>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</si>
  <si>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</si>
  <si>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</si>
  <si>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</si>
  <si>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</si>
  <si>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</si>
  <si>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</si>
  <si>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</si>
  <si>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</si>
  <si>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</si>
  <si>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</si>
  <si>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</si>
  <si>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</si>
  <si>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</si>
  <si>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</si>
  <si>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</si>
  <si>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</si>
  <si>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</si>
  <si>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</si>
  <si>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</si>
  <si>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</si>
  <si>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</si>
  <si>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</si>
  <si>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</si>
  <si>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</si>
  <si>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</si>
  <si>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</si>
  <si>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</si>
  <si>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</si>
  <si>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</si>
  <si>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</si>
  <si>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</si>
  <si>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</si>
  <si>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</si>
  <si>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</si>
  <si>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</si>
  <si>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</si>
  <si>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</si>
  <si>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</si>
  <si>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</si>
  <si>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</si>
  <si>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</si>
  <si>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</si>
  <si>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</si>
  <si>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</si>
  <si>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</si>
  <si>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</si>
  <si>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</si>
  <si>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</si>
  <si>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</si>
  <si>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</si>
  <si>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</si>
  <si>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</si>
  <si>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</si>
  <si>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</si>
  <si>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</si>
  <si>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</si>
  <si>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</si>
  <si>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</si>
  <si>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</si>
  <si>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</si>
  <si>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</si>
  <si>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</si>
  <si>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</si>
  <si>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</si>
  <si>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</si>
  <si>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</si>
  <si>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</si>
  <si>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</si>
  <si>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</si>
  <si>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</si>
  <si>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</si>
  <si>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</si>
  <si>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</si>
  <si>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</si>
  <si>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</si>
  <si>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</si>
  <si>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</si>
  <si>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</si>
  <si>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</si>
  <si>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</si>
  <si>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</si>
  <si>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</si>
  <si>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</si>
  <si>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</si>
  <si>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</si>
  <si>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</si>
  <si>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</si>
  <si>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</si>
  <si>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</si>
  <si>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</si>
  <si>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</si>
  <si>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</si>
  <si>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</si>
  <si>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</si>
  <si>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</si>
  <si>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</si>
  <si>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</si>
  <si>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</si>
  <si>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</si>
  <si>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</si>
  <si>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</si>
  <si>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</si>
  <si>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</si>
  <si>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</si>
  <si>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</si>
  <si>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</si>
  <si>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</si>
  <si>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</si>
  <si>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</si>
  <si>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</si>
  <si>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</si>
  <si>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</si>
  <si>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</si>
  <si>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</si>
  <si>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</si>
  <si>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</si>
  <si>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</si>
  <si>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</si>
  <si>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</si>
  <si>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</si>
  <si>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</si>
  <si>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</si>
  <si>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</si>
  <si>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</si>
  <si>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</si>
  <si>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</si>
  <si>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</si>
  <si>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</si>
  <si>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</si>
  <si>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</si>
  <si>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</si>
  <si>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</si>
  <si>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</si>
  <si>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</si>
  <si>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</si>
  <si>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</si>
  <si>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</si>
  <si>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</si>
  <si>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</si>
  <si>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</si>
  <si>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</si>
  <si>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</si>
  <si>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</si>
  <si>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</si>
  <si>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</si>
  <si>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</si>
  <si>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</si>
  <si>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</si>
  <si>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</si>
  <si>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</si>
  <si>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</si>
  <si>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</si>
  <si>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</si>
  <si>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</si>
  <si>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</si>
  <si>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</si>
  <si>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</si>
  <si>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</si>
  <si>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</si>
  <si>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</si>
  <si>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</si>
  <si>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</si>
  <si>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</si>
  <si>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</si>
  <si>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</si>
  <si>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</si>
  <si>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</si>
  <si>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</si>
  <si>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</si>
  <si>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</si>
  <si>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</si>
  <si>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</si>
  <si>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</si>
  <si>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</si>
  <si>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</si>
  <si>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</si>
  <si>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</si>
  <si>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</si>
  <si>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</si>
  <si>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</si>
  <si>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</si>
  <si>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</si>
  <si>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</si>
  <si>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</si>
  <si>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</si>
  <si>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</si>
  <si>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</si>
  <si>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</si>
  <si>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</si>
  <si>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</si>
  <si>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</si>
  <si>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</si>
  <si>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</si>
  <si>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</si>
  <si>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</si>
  <si>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</si>
  <si>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</si>
  <si>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</si>
  <si>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</si>
  <si>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</si>
  <si>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</si>
  <si>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</si>
  <si>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</si>
  <si>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</si>
  <si>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</si>
  <si>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</si>
  <si>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</si>
  <si>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</si>
  <si>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</si>
  <si>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</si>
  <si>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</si>
  <si>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</si>
  <si>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</si>
  <si>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</si>
  <si>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</si>
  <si>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</si>
  <si>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</si>
  <si>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</si>
  <si>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</si>
  <si>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</si>
  <si>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</si>
  <si>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</si>
  <si>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</si>
  <si>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</si>
  <si>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</si>
  <si>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</si>
  <si>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</si>
  <si>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</si>
  <si>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</si>
  <si>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</si>
  <si>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</si>
  <si>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</si>
  <si>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</si>
  <si>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</si>
  <si>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</si>
  <si>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</si>
  <si>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</si>
  <si>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</si>
  <si>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</si>
  <si>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</si>
  <si>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</si>
  <si>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</si>
  <si>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</si>
  <si>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</si>
  <si>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</si>
  <si>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</si>
  <si>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</si>
  <si>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</si>
  <si>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</si>
  <si>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</si>
  <si>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</si>
  <si>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</si>
  <si>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</si>
  <si>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</si>
  <si>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</si>
  <si>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</si>
  <si>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</si>
  <si>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</si>
  <si>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</si>
  <si>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</si>
  <si>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</si>
  <si>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</si>
  <si>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</si>
  <si>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</si>
  <si>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</si>
  <si>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</si>
  <si>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</si>
  <si>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</si>
  <si>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</si>
  <si>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</si>
  <si>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</si>
  <si>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</si>
  <si>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</si>
  <si>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</si>
  <si>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</si>
  <si>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</si>
  <si>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</si>
  <si>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</si>
  <si>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</si>
  <si>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</si>
  <si>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</si>
  <si>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</si>
  <si>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</si>
  <si>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</si>
  <si>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</si>
  <si>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</si>
  <si>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</si>
  <si>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</si>
  <si>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</si>
  <si>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</si>
  <si>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</si>
  <si>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</si>
  <si>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</si>
  <si>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</si>
  <si>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</si>
  <si>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</si>
  <si>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</si>
  <si>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</si>
  <si>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</si>
  <si>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</si>
  <si>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</si>
  <si>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</si>
  <si>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</si>
  <si>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</si>
  <si>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</si>
  <si>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</si>
  <si>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</si>
  <si>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</si>
  <si>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</si>
  <si>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</si>
  <si>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</si>
  <si>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</si>
  <si>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</si>
  <si>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</si>
  <si>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</si>
  <si>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</si>
  <si>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</si>
  <si>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</si>
  <si>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</si>
  <si>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</si>
  <si>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</si>
  <si>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</si>
  <si>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</si>
  <si>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</si>
  <si>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</si>
  <si>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</si>
  <si>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</si>
  <si>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</si>
  <si>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</si>
  <si>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</si>
  <si>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</si>
  <si>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</si>
  <si>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</si>
  <si>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</si>
  <si>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</si>
  <si>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</si>
  <si>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</si>
  <si>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</si>
  <si>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</si>
  <si>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</si>
  <si>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</si>
  <si>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</si>
  <si>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</si>
  <si>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</si>
  <si>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</si>
  <si>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</si>
  <si>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</si>
  <si>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</si>
  <si>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</si>
  <si>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</si>
  <si>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</si>
  <si>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</si>
  <si>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</si>
  <si>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</si>
  <si>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</si>
  <si>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</si>
  <si>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</si>
  <si>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</si>
  <si>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</si>
  <si>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</si>
  <si>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</si>
  <si>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</si>
  <si>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</si>
  <si>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</si>
  <si>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</si>
  <si>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</si>
  <si>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</si>
  <si>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</si>
  <si>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</si>
  <si>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</si>
  <si>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</si>
  <si>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</si>
  <si>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</si>
  <si>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</si>
  <si>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</si>
  <si>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</si>
  <si>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</si>
  <si>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</si>
  <si>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</si>
  <si>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</si>
  <si>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</si>
  <si>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</si>
  <si>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</si>
  <si>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</si>
  <si>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</si>
  <si>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</si>
  <si>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</si>
  <si>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</si>
  <si>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</si>
  <si>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</si>
  <si>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</si>
  <si>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</si>
  <si>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</si>
  <si>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</si>
  <si>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</si>
  <si>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</si>
  <si>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</si>
  <si>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</si>
  <si>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</si>
  <si>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</si>
  <si>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</si>
  <si>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</si>
  <si>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</si>
  <si>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</si>
  <si>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</si>
  <si>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</si>
  <si>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</si>
  <si>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</si>
  <si>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</si>
  <si>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</si>
  <si>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</si>
  <si>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</si>
  <si>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</si>
  <si>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</si>
  <si>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</si>
  <si>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</si>
  <si>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</si>
  <si>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</si>
  <si>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</si>
  <si>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</si>
  <si>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</si>
  <si>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</si>
  <si>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</si>
  <si>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</si>
  <si>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</si>
  <si>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</si>
  <si>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</si>
  <si>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</si>
  <si>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</si>
  <si>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</si>
  <si>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</si>
  <si>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</si>
  <si>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</si>
  <si>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</si>
  <si>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</si>
  <si>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</si>
  <si>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</si>
  <si>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</si>
  <si>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</si>
  <si>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</si>
  <si>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</si>
  <si>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</si>
  <si>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</si>
  <si>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</si>
  <si>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</si>
  <si>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</si>
  <si>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</si>
  <si>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</si>
  <si>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</si>
  <si>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</si>
  <si>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</si>
  <si>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</si>
  <si>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</si>
  <si>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</si>
  <si>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</si>
  <si>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</si>
  <si>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</si>
  <si>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</si>
  <si>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</si>
  <si>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</si>
  <si>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</si>
  <si>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</si>
  <si>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</si>
  <si>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</si>
  <si>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</si>
  <si>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</si>
  <si>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</si>
  <si>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</si>
  <si>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</si>
  <si>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</si>
  <si>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</si>
  <si>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</si>
  <si>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</si>
  <si>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</si>
  <si>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</si>
  <si>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</si>
  <si>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</si>
  <si>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</si>
  <si>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</si>
  <si>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</si>
  <si>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</si>
  <si>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</si>
  <si>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</si>
  <si>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</si>
  <si>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</si>
  <si>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</si>
  <si>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</si>
  <si>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</si>
  <si>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</si>
  <si>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</si>
  <si>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</si>
  <si>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</si>
  <si>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</si>
  <si>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</si>
  <si>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</si>
  <si>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</si>
  <si>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</si>
  <si>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</si>
  <si>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</si>
  <si>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</si>
  <si>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</si>
  <si>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</si>
  <si>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</si>
  <si>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</si>
  <si>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</si>
  <si>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</si>
  <si>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</si>
  <si>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</si>
  <si>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</si>
  <si>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</si>
  <si>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</si>
  <si>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</si>
  <si>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</si>
  <si>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</si>
  <si>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</si>
  <si>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</si>
  <si>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</si>
  <si>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</si>
  <si>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</si>
  <si>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</si>
  <si>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</si>
  <si>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</si>
  <si>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</si>
  <si>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</si>
  <si>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</si>
  <si>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</si>
  <si>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</si>
  <si>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</si>
  <si>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</si>
  <si>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</si>
  <si>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</si>
  <si>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</si>
  <si>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</si>
  <si>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</si>
  <si>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</si>
  <si>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</si>
  <si>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</si>
  <si>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</si>
  <si>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</si>
  <si>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</si>
  <si>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</si>
  <si>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</si>
  <si>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</si>
  <si>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</si>
  <si>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</si>
  <si>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</si>
  <si>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</si>
  <si>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</si>
  <si>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</si>
  <si>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</si>
  <si>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</si>
  <si>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</si>
  <si>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</si>
  <si>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</si>
  <si>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</si>
  <si>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</si>
  <si>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</si>
  <si>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</si>
  <si>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</si>
  <si>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</si>
  <si>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</si>
  <si>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</si>
  <si>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</si>
  <si>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</si>
  <si>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</si>
  <si>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</si>
  <si>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</si>
  <si>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</si>
  <si>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</si>
  <si>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</si>
  <si>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</si>
  <si>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</si>
  <si>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</si>
  <si>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</si>
  <si>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</si>
  <si>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</si>
  <si>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</si>
  <si>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</si>
  <si>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</si>
  <si>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</si>
  <si>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</si>
  <si>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</si>
  <si>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</si>
  <si>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</si>
  <si>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</si>
  <si>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</si>
  <si>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</si>
  <si>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</si>
  <si>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</si>
  <si>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</si>
  <si>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</si>
  <si>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</si>
  <si>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</si>
  <si>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</si>
  <si>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</si>
  <si>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</si>
  <si>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</si>
  <si>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</si>
  <si>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</si>
  <si>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</si>
  <si>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</si>
  <si>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</si>
  <si>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</si>
  <si>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</si>
  <si>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</si>
  <si>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</si>
  <si>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</si>
  <si>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</si>
  <si>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</si>
  <si>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</si>
  <si>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</si>
  <si>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</si>
  <si>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</si>
  <si>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</si>
  <si>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</si>
  <si>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</si>
  <si>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</si>
  <si>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</si>
  <si>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</si>
  <si>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</si>
  <si>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</si>
  <si>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</si>
  <si>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</si>
  <si>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</si>
  <si>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</si>
  <si>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</si>
  <si>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</si>
  <si>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</si>
  <si>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</si>
  <si>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</si>
  <si>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</si>
  <si>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</si>
  <si>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</si>
  <si>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</si>
  <si>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</si>
  <si>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</si>
  <si>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</si>
  <si>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</si>
  <si>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</si>
  <si>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</si>
  <si>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</si>
  <si>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</si>
  <si>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</si>
  <si>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</si>
  <si>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</si>
  <si>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</si>
  <si>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</si>
  <si>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</si>
  <si>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</si>
  <si>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</si>
  <si>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</si>
  <si>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</si>
  <si>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</si>
  <si>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</si>
  <si>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</si>
  <si>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</si>
  <si>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</si>
  <si>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</si>
  <si>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</si>
  <si>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</si>
  <si>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</si>
  <si>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</si>
  <si>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</si>
  <si>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</si>
  <si>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</si>
  <si>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</si>
  <si>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</si>
  <si>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</si>
  <si>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</si>
  <si>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</si>
  <si>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</si>
  <si>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</si>
  <si>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</si>
  <si>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</si>
  <si>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</si>
  <si>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</si>
  <si>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</si>
  <si>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</si>
  <si>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</si>
  <si>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</si>
  <si>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</si>
  <si>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</si>
  <si>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</si>
  <si>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</si>
  <si>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</si>
  <si>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</si>
  <si>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</si>
  <si>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</si>
  <si>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</si>
  <si>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</si>
  <si>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</si>
  <si>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</si>
  <si>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</si>
  <si>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</si>
  <si>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</si>
  <si>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</si>
  <si>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</si>
  <si>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</si>
  <si>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</si>
  <si>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</si>
  <si>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</si>
  <si>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</si>
  <si>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</si>
  <si>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</si>
  <si>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</si>
  <si>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</si>
  <si>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</si>
  <si>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</si>
  <si>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</si>
  <si>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</si>
  <si>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</si>
  <si>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</si>
  <si>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</si>
  <si>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</si>
  <si>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</si>
  <si>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</si>
  <si>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</si>
  <si>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</si>
  <si>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</si>
  <si>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</si>
  <si>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</si>
  <si>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</si>
  <si>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</si>
  <si>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</si>
  <si>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</si>
  <si>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</si>
  <si>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</si>
  <si>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</si>
  <si>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</si>
  <si>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</si>
  <si>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</si>
  <si>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</si>
  <si>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</si>
  <si>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</si>
  <si>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</si>
  <si>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</si>
  <si>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</si>
  <si>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</si>
  <si>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</si>
  <si>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</si>
  <si>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</si>
  <si>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</si>
  <si>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</si>
  <si>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</si>
  <si>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</si>
  <si>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</si>
  <si>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</si>
  <si>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</si>
  <si>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</si>
  <si>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</si>
  <si>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</si>
  <si>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</si>
  <si>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</si>
  <si>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</si>
  <si>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</si>
  <si>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</si>
  <si>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</si>
  <si>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</si>
  <si>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</si>
  <si>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</si>
  <si>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</si>
  <si>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</si>
  <si>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</si>
  <si>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</si>
  <si>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</si>
  <si>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</si>
  <si>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</si>
  <si>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</si>
  <si>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</si>
  <si>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</si>
  <si>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</si>
  <si>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</si>
  <si>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</si>
  <si>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</si>
  <si>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</si>
  <si>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</si>
  <si>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</si>
  <si>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</si>
  <si>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</si>
  <si>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</si>
  <si>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</si>
  <si>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</si>
  <si>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</si>
  <si>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</si>
  <si>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</si>
  <si>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</si>
  <si>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</si>
  <si>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</si>
  <si>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</si>
  <si>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</si>
  <si>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</si>
  <si>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</si>
  <si>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</si>
  <si>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</si>
  <si>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</si>
  <si>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</si>
  <si>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</si>
  <si>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</si>
  <si>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</si>
  <si>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</si>
  <si>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</si>
  <si>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</si>
  <si>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</si>
  <si>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</si>
  <si>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</si>
  <si>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</si>
  <si>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</si>
  <si>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</si>
  <si>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</si>
  <si>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</si>
  <si>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</si>
  <si>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</si>
  <si>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</si>
  <si>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</si>
  <si>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</si>
  <si>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</si>
  <si>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</si>
  <si>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</si>
  <si>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</si>
  <si>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</si>
  <si>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</si>
  <si>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</si>
  <si>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</si>
  <si>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</si>
  <si>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</si>
  <si>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</si>
  <si>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</si>
  <si>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</si>
  <si>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</si>
  <si>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</si>
  <si>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</si>
  <si>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</si>
  <si>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</si>
  <si>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</si>
  <si>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</si>
  <si>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</si>
  <si>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</si>
  <si>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</si>
  <si>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</si>
  <si>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</si>
  <si>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</si>
  <si>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</si>
  <si>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</si>
  <si>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</si>
  <si>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</si>
  <si>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</si>
  <si>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</si>
  <si>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</si>
  <si>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</si>
  <si>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</si>
  <si>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</si>
  <si>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</si>
  <si>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</si>
  <si>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</si>
  <si>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</si>
  <si>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</si>
  <si>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</si>
  <si>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</si>
  <si>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</si>
  <si>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</si>
  <si>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</si>
  <si>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</si>
  <si>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</si>
  <si>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</si>
  <si>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</si>
  <si>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</si>
  <si>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</si>
  <si>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</si>
  <si>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</si>
  <si>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</si>
  <si>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</si>
  <si>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</si>
  <si>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</si>
  <si>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</si>
  <si>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</si>
  <si>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</si>
  <si>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</si>
  <si>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</si>
  <si>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</si>
  <si>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</si>
  <si>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</si>
  <si>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</si>
  <si>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</si>
  <si>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</si>
  <si>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</si>
  <si>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</si>
  <si>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</si>
  <si>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</si>
  <si>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</si>
  <si>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</si>
  <si>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</si>
  <si>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</si>
  <si>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</si>
  <si>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</si>
  <si>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</si>
  <si>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</si>
  <si>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</si>
  <si>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</si>
  <si>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</si>
  <si>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</si>
  <si>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</si>
  <si>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</si>
  <si>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</si>
  <si>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</si>
  <si>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</si>
  <si>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</si>
  <si>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</si>
  <si>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</si>
  <si>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</si>
  <si>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</si>
  <si>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</si>
  <si>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</si>
  <si>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</si>
  <si>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</si>
  <si>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</si>
  <si>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</si>
  <si>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</si>
  <si>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</si>
  <si>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</si>
  <si>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</si>
  <si>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</si>
  <si>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</si>
  <si>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</si>
  <si>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</si>
  <si>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</si>
  <si>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</si>
  <si>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</si>
  <si>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</si>
  <si>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</si>
  <si>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</si>
  <si>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</si>
  <si>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</si>
  <si>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</si>
  <si>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</si>
  <si>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</si>
  <si>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</si>
  <si>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</si>
  <si>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</si>
  <si>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</si>
  <si>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</si>
  <si>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</si>
  <si>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</si>
  <si>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</si>
  <si>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</si>
  <si>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</si>
  <si>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</si>
  <si>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</si>
  <si>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</si>
  <si>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</si>
  <si>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</si>
  <si>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</si>
  <si>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</si>
  <si>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</si>
  <si>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</si>
  <si>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</si>
  <si>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</si>
  <si>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</si>
  <si>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</si>
  <si>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</si>
  <si>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</si>
  <si>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</si>
  <si>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</si>
  <si>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</si>
  <si>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</si>
  <si>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</si>
  <si>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</si>
  <si>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</si>
  <si>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</si>
  <si>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</si>
  <si>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</si>
  <si>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</si>
  <si>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</si>
  <si>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</si>
  <si>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</si>
  <si>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</si>
  <si>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</si>
  <si>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</si>
  <si>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</si>
  <si>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</si>
  <si>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</si>
  <si>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</si>
  <si>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</si>
  <si>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</si>
  <si>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</si>
  <si>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</si>
  <si>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</si>
  <si>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</si>
  <si>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</si>
  <si>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</si>
  <si>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</si>
  <si>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</si>
  <si>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</si>
  <si>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</si>
  <si>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</si>
  <si>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</si>
  <si>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</si>
  <si>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</si>
  <si>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</si>
  <si>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</si>
  <si>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</si>
  <si>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</si>
  <si>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</si>
  <si>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</si>
  <si>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</si>
  <si>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</si>
  <si>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</si>
  <si>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</si>
  <si>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</si>
  <si>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</si>
  <si>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</si>
  <si>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</si>
  <si>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</si>
  <si>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</si>
  <si>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</si>
  <si>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</si>
  <si>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</si>
  <si>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</si>
  <si>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</si>
  <si>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</si>
  <si>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</si>
  <si>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</si>
  <si>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</si>
  <si>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</si>
  <si>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</si>
  <si>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</si>
  <si>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</si>
  <si>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</si>
  <si>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</si>
  <si>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</si>
  <si>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</si>
  <si>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</si>
  <si>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</si>
  <si>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</si>
  <si>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</si>
  <si>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</si>
  <si>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</si>
  <si>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</si>
  <si>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</si>
  <si>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</si>
  <si>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</si>
  <si>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</si>
  <si>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</si>
  <si>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</si>
  <si>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</si>
  <si>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</si>
  <si>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</si>
  <si>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</si>
  <si>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</si>
  <si>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</si>
  <si>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</si>
  <si>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</si>
  <si>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</si>
  <si>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</si>
  <si>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</si>
  <si>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</si>
  <si>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</si>
  <si>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</si>
  <si>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</si>
  <si>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</si>
  <si>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</si>
  <si>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</si>
  <si>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</si>
  <si>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</si>
  <si>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</si>
  <si>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</si>
  <si>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</si>
  <si>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</si>
  <si>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</si>
  <si>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</si>
  <si>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</si>
  <si>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</si>
  <si>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</si>
  <si>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</si>
  <si>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</si>
  <si>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</si>
  <si>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</si>
  <si>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</si>
  <si>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</si>
  <si>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</si>
  <si>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</si>
  <si>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</si>
  <si>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</si>
  <si>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</si>
  <si>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</si>
  <si>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</si>
  <si>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</si>
  <si>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</si>
  <si>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</si>
  <si>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</si>
  <si>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</si>
  <si>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</si>
  <si>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</si>
  <si>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</si>
  <si>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</si>
  <si>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</si>
  <si>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</si>
  <si>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</si>
  <si>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</si>
  <si>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</si>
  <si>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</si>
  <si>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</si>
  <si>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</si>
  <si>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</si>
  <si>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</si>
  <si>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</si>
  <si>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</si>
  <si>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</si>
  <si>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</si>
  <si>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</si>
  <si>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</si>
  <si>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</si>
  <si>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</si>
  <si>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</si>
  <si>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</si>
  <si>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</si>
  <si>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</si>
  <si>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</si>
  <si>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</si>
  <si>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</si>
  <si>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</si>
  <si>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</si>
  <si>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</si>
  <si>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</si>
  <si>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</si>
  <si>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</si>
  <si>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</si>
  <si>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</si>
  <si>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</si>
  <si>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</si>
  <si>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</si>
  <si>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</si>
  <si>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</si>
  <si>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</si>
  <si>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</si>
  <si>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</si>
  <si>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</si>
  <si>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</si>
  <si>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</si>
  <si>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</si>
  <si>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</si>
  <si>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</si>
  <si>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</si>
  <si>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</si>
  <si>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</si>
  <si>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</si>
  <si>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</si>
  <si>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</si>
  <si>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</si>
  <si>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</si>
  <si>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</si>
  <si>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</si>
  <si>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</si>
  <si>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</si>
  <si>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</si>
  <si>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</si>
  <si>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</si>
  <si>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</si>
  <si>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</si>
  <si>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</si>
  <si>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</si>
  <si>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</si>
  <si>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</si>
  <si>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</si>
  <si>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</si>
  <si>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</si>
  <si>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</si>
  <si>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</si>
  <si>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</si>
  <si>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</si>
  <si>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</si>
  <si>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</si>
  <si>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</si>
  <si>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</si>
  <si>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</si>
  <si>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</si>
  <si>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</si>
  <si>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</si>
  <si>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</si>
  <si>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</si>
  <si>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</si>
  <si>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</si>
  <si>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</si>
  <si>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</si>
  <si>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</si>
  <si>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</si>
  <si>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</si>
  <si>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</si>
  <si>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</si>
  <si>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</si>
  <si>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</si>
  <si>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</si>
  <si>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</si>
  <si>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</si>
  <si>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</si>
  <si>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</si>
  <si>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</si>
  <si>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</si>
  <si>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</si>
  <si>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</si>
  <si>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</si>
  <si>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</si>
  <si>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</si>
  <si>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</si>
  <si>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</si>
  <si>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</si>
  <si>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</si>
  <si>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</si>
  <si>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</si>
  <si>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</si>
  <si>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</si>
  <si>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</si>
  <si>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</si>
  <si>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</si>
  <si>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</si>
  <si>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</si>
  <si>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</si>
  <si>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</si>
  <si>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</si>
  <si>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</si>
  <si>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</si>
  <si>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</si>
  <si>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</si>
  <si>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</si>
  <si>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</si>
  <si>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</si>
  <si>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</si>
  <si>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</si>
  <si>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</si>
  <si>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</si>
  <si>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</si>
  <si>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</si>
  <si>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</si>
  <si>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</si>
  <si>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</si>
  <si>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</si>
  <si>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</si>
  <si>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</si>
  <si>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</si>
  <si>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</si>
  <si>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</si>
  <si>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</si>
  <si>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</si>
  <si>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</si>
  <si>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</si>
  <si>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</si>
  <si>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</si>
  <si>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</si>
  <si>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</si>
  <si>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</si>
  <si>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</si>
  <si>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</si>
  <si>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</si>
  <si>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</si>
  <si>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</si>
  <si>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</si>
  <si>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</si>
  <si>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</si>
  <si>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</si>
  <si>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</si>
  <si>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</si>
  <si>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</si>
  <si>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</si>
  <si>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</si>
  <si>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</si>
  <si>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</si>
  <si>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</si>
  <si>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</si>
  <si>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</si>
  <si>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</si>
  <si>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</si>
  <si>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</si>
  <si>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</si>
  <si>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</si>
  <si>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</si>
  <si>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</si>
  <si>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</si>
  <si>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</si>
  <si>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</si>
  <si>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</si>
  <si>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</si>
  <si>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</si>
  <si>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</si>
  <si>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</si>
  <si>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</si>
  <si>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</si>
  <si>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</si>
  <si>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</si>
  <si>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</si>
  <si>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</si>
  <si>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</si>
  <si>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</si>
  <si>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</si>
  <si>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</si>
  <si>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</si>
  <si>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</si>
  <si>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</si>
  <si>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</si>
  <si>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</si>
  <si>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</si>
  <si>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</si>
  <si>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</si>
  <si>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</si>
  <si>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</si>
  <si>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</si>
  <si>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</si>
  <si>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</si>
  <si>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</si>
  <si>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</si>
  <si>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</si>
  <si>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</si>
  <si>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</si>
  <si>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</si>
  <si>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</si>
  <si>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</si>
  <si>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</si>
  <si>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</si>
  <si>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</si>
  <si>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</si>
  <si>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</si>
  <si>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</si>
  <si>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</si>
  <si>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</si>
  <si>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</si>
  <si>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</si>
  <si>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</si>
  <si>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</si>
  <si>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</si>
  <si>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</si>
  <si>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</si>
  <si>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</si>
  <si>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</si>
  <si>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</si>
  <si>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</si>
  <si>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</si>
  <si>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</si>
  <si>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</si>
  <si>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</si>
  <si>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</si>
  <si>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</si>
  <si>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</si>
  <si>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</si>
  <si>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</si>
  <si>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</si>
  <si>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</si>
  <si>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</si>
  <si>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</si>
  <si>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</si>
  <si>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</si>
  <si>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</si>
  <si>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</si>
  <si>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</si>
  <si>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</si>
  <si>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</si>
  <si>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</si>
  <si>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</si>
  <si>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</si>
  <si>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</si>
  <si>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</si>
  <si>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</si>
  <si>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</si>
  <si>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</si>
  <si>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</si>
  <si>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</si>
  <si>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</si>
  <si>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</si>
  <si>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</si>
  <si>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</si>
  <si>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</si>
  <si>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</si>
  <si>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</si>
  <si>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</si>
  <si>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</si>
  <si>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</si>
  <si>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</si>
  <si>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</si>
  <si>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</si>
  <si>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</si>
  <si>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</si>
  <si>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</si>
  <si>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</si>
  <si>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</si>
  <si>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</si>
  <si>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</si>
  <si>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</si>
  <si>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</si>
  <si>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</si>
  <si>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</si>
  <si>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</si>
  <si>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</si>
  <si>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</si>
  <si>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</si>
  <si>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</si>
  <si>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</si>
  <si>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</si>
  <si>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</si>
  <si>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</si>
  <si>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</si>
  <si>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</si>
  <si>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</si>
  <si>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</si>
  <si>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</si>
  <si>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</si>
  <si>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</si>
  <si>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</si>
  <si>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</si>
  <si>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</si>
  <si>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</si>
  <si>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</si>
  <si>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</si>
  <si>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</si>
  <si>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</si>
  <si>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</si>
  <si>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</si>
  <si>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</si>
  <si>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</si>
  <si>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</si>
  <si>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</si>
  <si>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</si>
  <si>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</si>
  <si>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</si>
  <si>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</si>
  <si>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</si>
  <si>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</si>
  <si>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</si>
  <si>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</si>
  <si>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</si>
  <si>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</si>
  <si>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</si>
  <si>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</si>
  <si>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</si>
  <si>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</si>
  <si>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</si>
  <si>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</si>
  <si>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</si>
  <si>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</si>
  <si>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</si>
  <si>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</si>
  <si>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</si>
  <si>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</si>
  <si>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</si>
  <si>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</si>
  <si>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</si>
  <si>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</si>
  <si>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</si>
  <si>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</si>
  <si>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</si>
  <si>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</si>
  <si>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</si>
  <si>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</si>
  <si>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</si>
  <si>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</si>
  <si>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</si>
  <si>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</si>
  <si>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</si>
  <si>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</si>
  <si>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</si>
  <si>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</si>
  <si>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</si>
  <si>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</si>
  <si>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</si>
  <si>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</si>
  <si>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</si>
  <si>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</si>
  <si>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</si>
  <si>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</si>
  <si>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</si>
  <si>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</si>
  <si>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</si>
  <si>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</si>
  <si>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</si>
  <si>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</si>
  <si>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</si>
  <si>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</si>
  <si>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</si>
  <si>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</si>
  <si>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</si>
  <si>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</si>
  <si>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</si>
  <si>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</si>
  <si>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</si>
  <si>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</si>
  <si>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</si>
  <si>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</si>
  <si>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</si>
  <si>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</si>
  <si>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</si>
  <si>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</si>
  <si>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</si>
  <si>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</si>
  <si>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</si>
  <si>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</si>
  <si>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</si>
  <si>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</si>
  <si>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</si>
  <si>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</si>
  <si>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</si>
  <si>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</si>
  <si>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</si>
  <si>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</si>
  <si>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</si>
  <si>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</si>
  <si>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</si>
  <si>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</si>
  <si>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</si>
  <si>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</si>
  <si>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</si>
  <si>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</si>
  <si>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</si>
  <si>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</si>
  <si>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</si>
  <si>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</si>
  <si>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</si>
  <si>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</si>
  <si>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</si>
  <si>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</si>
  <si>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</si>
  <si>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</si>
  <si>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</si>
  <si>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</si>
  <si>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</si>
  <si>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</si>
  <si>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</si>
  <si>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</si>
  <si>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</si>
  <si>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</si>
  <si>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</si>
  <si>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</si>
  <si>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</si>
  <si>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</si>
  <si>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</si>
  <si>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</si>
  <si>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</si>
  <si>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</si>
  <si>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</si>
  <si>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</si>
  <si>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</si>
  <si>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</si>
  <si>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</si>
  <si>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</si>
  <si>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</si>
  <si>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</si>
  <si>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</si>
  <si>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</si>
  <si>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</si>
  <si>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</si>
  <si>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</si>
  <si>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</si>
  <si>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</si>
  <si>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</si>
  <si>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</si>
  <si>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</si>
  <si>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</si>
  <si>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</si>
  <si>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</si>
  <si>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</si>
  <si>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</si>
  <si>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</si>
  <si>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</si>
  <si>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</si>
  <si>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</si>
  <si>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</si>
  <si>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</si>
  <si>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</si>
  <si>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</si>
  <si>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</si>
  <si>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</si>
  <si>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</si>
  <si>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</si>
  <si>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</si>
  <si>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</si>
  <si>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</si>
  <si>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</si>
  <si>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</si>
  <si>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</si>
  <si>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</si>
  <si>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</si>
  <si>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</si>
  <si>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</si>
  <si>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</si>
  <si>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</si>
  <si>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</si>
  <si>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</si>
  <si>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</si>
  <si>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</si>
  <si>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</si>
  <si>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</si>
  <si>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</si>
  <si>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</si>
  <si>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</si>
  <si>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</si>
  <si>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</si>
  <si>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</si>
  <si>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</si>
  <si>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</si>
  <si>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</si>
  <si>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</si>
  <si>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</si>
  <si>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</si>
  <si>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</si>
  <si>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</si>
  <si>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</si>
  <si>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</si>
  <si>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</si>
  <si>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</si>
  <si>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</si>
  <si>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</si>
  <si>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</si>
  <si>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</si>
  <si>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</si>
  <si>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</si>
  <si>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</si>
  <si>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</si>
  <si>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</si>
  <si>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</si>
  <si>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</si>
  <si>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</si>
  <si>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</si>
  <si>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</si>
  <si>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</si>
  <si>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</si>
  <si>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</si>
  <si>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</si>
  <si>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</si>
  <si>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</si>
  <si>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</si>
  <si>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</si>
  <si>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</si>
  <si>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</si>
  <si>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</si>
  <si>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</si>
  <si>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</si>
  <si>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</si>
  <si>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</si>
  <si>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</si>
  <si>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</si>
  <si>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</si>
  <si>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</si>
  <si>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</si>
  <si>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</si>
  <si>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</si>
  <si>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</si>
  <si>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</si>
  <si>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</si>
  <si>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</si>
  <si>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</si>
  <si>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</si>
  <si>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</si>
  <si>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</si>
  <si>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</si>
  <si>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</si>
  <si>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</si>
  <si>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</si>
  <si>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</si>
  <si>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</si>
  <si>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</si>
  <si>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</si>
  <si>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</si>
  <si>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</si>
  <si>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</si>
  <si>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</si>
  <si>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</si>
  <si>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</si>
  <si>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</si>
  <si>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</si>
  <si>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</si>
  <si>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</si>
  <si>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</si>
  <si>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</si>
  <si>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</si>
  <si>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</si>
  <si>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</si>
  <si>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</si>
  <si>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</si>
  <si>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</si>
  <si>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</si>
  <si>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</si>
  <si>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</si>
  <si>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</si>
  <si>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</si>
  <si>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</si>
  <si>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</si>
  <si>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</si>
  <si>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</si>
  <si>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</si>
  <si>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</si>
  <si>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</si>
  <si>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</si>
  <si>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</si>
  <si>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</si>
  <si>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</si>
  <si>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</si>
  <si>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</si>
  <si>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</si>
  <si>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</si>
  <si>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</si>
  <si>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</si>
  <si>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</si>
  <si>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</si>
  <si>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</si>
  <si>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</si>
  <si>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</si>
  <si>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</si>
  <si>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</si>
  <si>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</si>
  <si>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</si>
  <si>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</si>
  <si>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</si>
  <si>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</si>
  <si>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</si>
  <si>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</si>
  <si>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</si>
  <si>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</si>
  <si>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</si>
  <si>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</si>
  <si>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</si>
  <si>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</si>
  <si>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</si>
  <si>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</si>
  <si>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</si>
  <si>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</si>
  <si>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</si>
  <si>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</si>
  <si>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</si>
  <si>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</si>
  <si>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</si>
  <si>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</si>
  <si>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</si>
  <si>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</si>
  <si>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</si>
  <si>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</si>
  <si>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</si>
  <si>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</si>
  <si>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</si>
  <si>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</si>
  <si>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</si>
  <si>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</si>
  <si>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</si>
  <si>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</si>
  <si>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</si>
  <si>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</si>
  <si>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</si>
  <si>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</si>
  <si>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</si>
  <si>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</si>
  <si>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</si>
  <si>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</si>
  <si>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</si>
  <si>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</si>
  <si>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</si>
  <si>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</si>
  <si>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</si>
  <si>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</si>
  <si>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</si>
  <si>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</si>
  <si>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</si>
  <si>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</si>
  <si>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</si>
  <si>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</si>
  <si>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</si>
  <si>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</si>
  <si>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</si>
  <si>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</si>
  <si>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</si>
  <si>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</si>
  <si>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</si>
  <si>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</si>
  <si>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</si>
  <si>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</si>
  <si>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</si>
  <si>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</si>
  <si>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</si>
  <si>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</si>
  <si>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</si>
  <si>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</si>
  <si>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</si>
  <si>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</si>
  <si>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</si>
  <si>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</si>
  <si>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</si>
  <si>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</si>
  <si>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</si>
  <si>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</si>
  <si>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</si>
  <si>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</si>
  <si>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</si>
  <si>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</si>
  <si>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</si>
  <si>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</si>
  <si>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</si>
  <si>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</si>
  <si>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</si>
  <si>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</si>
  <si>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</si>
  <si>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</si>
  <si>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</si>
  <si>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</si>
  <si>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</si>
  <si>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</si>
  <si>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</si>
  <si>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</si>
  <si>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</si>
  <si>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</si>
  <si>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</si>
  <si>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</si>
  <si>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</si>
  <si>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</si>
  <si>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</si>
  <si>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</si>
  <si>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</si>
  <si>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</si>
  <si>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</si>
  <si>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</si>
  <si>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</si>
  <si>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</si>
  <si>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</si>
  <si>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</si>
  <si>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</si>
  <si>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</si>
  <si>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</si>
  <si>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</si>
  <si>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</si>
  <si>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</si>
  <si>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</si>
  <si>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</si>
  <si>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</si>
  <si>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</si>
  <si>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</si>
  <si>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</si>
  <si>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</si>
  <si>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</si>
  <si>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</si>
  <si>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</si>
  <si>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</si>
  <si>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</si>
  <si>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</si>
  <si>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</si>
  <si>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</si>
  <si>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</si>
  <si>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</si>
  <si>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</si>
  <si>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</si>
  <si>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</si>
  <si>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</si>
  <si>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</si>
  <si>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</si>
  <si>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</si>
  <si>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</si>
  <si>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</si>
  <si>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</si>
  <si>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</si>
  <si>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</si>
  <si>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</si>
  <si>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</si>
  <si>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</si>
  <si>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</si>
  <si>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</si>
  <si>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</si>
  <si>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</si>
  <si>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</si>
  <si>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</si>
  <si>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</si>
  <si>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</si>
  <si>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</si>
  <si>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</si>
  <si>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</si>
  <si>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</si>
  <si>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</si>
  <si>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</si>
  <si>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</si>
  <si>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</si>
  <si>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</si>
  <si>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</si>
  <si>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</si>
  <si>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</si>
  <si>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</si>
  <si>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</si>
  <si>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</si>
  <si>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</si>
  <si>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</si>
  <si>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</si>
  <si>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</si>
  <si>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</si>
  <si>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</si>
  <si>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</si>
  <si>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</si>
  <si>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</si>
  <si>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</si>
  <si>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</si>
  <si>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</si>
  <si>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</si>
  <si>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</si>
  <si>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</si>
  <si>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</si>
  <si>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</si>
  <si>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</si>
  <si>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</si>
  <si>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</si>
  <si>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</si>
  <si>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</si>
  <si>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</si>
  <si>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</si>
  <si>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</si>
  <si>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</si>
  <si>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</si>
  <si>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</si>
  <si>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</si>
  <si>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</si>
  <si>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</si>
  <si>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</si>
  <si>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</si>
  <si>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</si>
  <si>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</si>
  <si>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</si>
  <si>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</si>
  <si>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</si>
  <si>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</si>
  <si>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</si>
  <si>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</si>
  <si>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</si>
  <si>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</si>
  <si>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</si>
  <si>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</si>
  <si>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</si>
  <si>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</si>
  <si>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</si>
  <si>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</si>
  <si>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</si>
  <si>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</si>
  <si>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</si>
  <si>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</si>
  <si>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</si>
  <si>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</si>
  <si>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</si>
  <si>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</si>
  <si>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</si>
  <si>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</si>
  <si>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</si>
  <si>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</si>
  <si>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</si>
  <si>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</si>
  <si>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</si>
  <si>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</si>
  <si>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</si>
  <si>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</si>
  <si>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</si>
  <si>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</si>
  <si>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</si>
  <si>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</si>
  <si>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</si>
  <si>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</si>
  <si>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</si>
  <si>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</si>
  <si>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</si>
  <si>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</si>
  <si>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</si>
  <si>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</si>
  <si>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</si>
  <si>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</si>
  <si>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</si>
  <si>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</si>
  <si>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</si>
  <si>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</si>
  <si>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</si>
  <si>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</si>
  <si>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</si>
  <si>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</si>
  <si>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</si>
  <si>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</si>
  <si>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</si>
  <si>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</si>
  <si>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</si>
  <si>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</si>
  <si>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</si>
  <si>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</si>
  <si>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</si>
  <si>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</si>
  <si>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</si>
  <si>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</si>
  <si>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</si>
  <si>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</si>
  <si>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</si>
  <si>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</si>
  <si>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</si>
  <si>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</si>
  <si>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</si>
  <si>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</si>
  <si>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</si>
  <si>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</si>
  <si>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</si>
  <si>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</si>
  <si>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</si>
  <si>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</si>
  <si>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</si>
  <si>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</si>
  <si>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</si>
  <si>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</si>
  <si>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</si>
  <si>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</si>
  <si>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</si>
  <si>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</si>
  <si>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</si>
  <si>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</si>
  <si>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</si>
  <si>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</si>
  <si>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</si>
  <si>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</si>
  <si>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</si>
  <si>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</si>
  <si>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</si>
  <si>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</si>
  <si>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</si>
  <si>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</si>
  <si>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</si>
  <si>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</si>
  <si>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</si>
  <si>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</si>
  <si>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</si>
  <si>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</si>
  <si>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</si>
  <si>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</si>
  <si>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</si>
  <si>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</si>
  <si>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</si>
  <si>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</si>
  <si>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</si>
  <si>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</si>
  <si>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</si>
  <si>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</si>
  <si>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</si>
  <si>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</si>
  <si>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</si>
  <si>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</si>
  <si>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</si>
  <si>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</si>
  <si>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</si>
  <si>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</si>
  <si>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</si>
  <si>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</si>
  <si>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</si>
  <si>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</si>
  <si>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</si>
  <si>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</si>
  <si>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</si>
  <si>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</si>
  <si>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</si>
  <si>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</si>
  <si>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</si>
  <si>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</si>
  <si>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</si>
  <si>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</si>
  <si>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</si>
  <si>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</si>
  <si>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</si>
  <si>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</si>
  <si>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</si>
  <si>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</si>
  <si>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</si>
  <si>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</si>
  <si>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</si>
  <si>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</si>
  <si>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</si>
  <si>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</si>
  <si>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</si>
  <si>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</si>
  <si>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</si>
  <si>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</si>
  <si>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</si>
  <si>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</si>
  <si>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</si>
  <si>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</si>
  <si>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</si>
  <si>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</si>
  <si>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</si>
  <si>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</si>
  <si>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</si>
  <si>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</si>
  <si>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</si>
  <si>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</si>
  <si>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</si>
  <si>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</si>
  <si>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</si>
  <si>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</si>
  <si>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</si>
  <si>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</si>
  <si>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</si>
  <si>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</si>
  <si>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</si>
  <si>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</si>
  <si>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</si>
  <si>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</si>
  <si>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</si>
  <si>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</si>
  <si>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</si>
  <si>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</si>
  <si>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</si>
  <si>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</si>
  <si>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</si>
  <si>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</si>
  <si>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</si>
  <si>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</si>
  <si>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</si>
  <si>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</si>
  <si>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</si>
  <si>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</si>
  <si>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</si>
  <si>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</si>
  <si>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</si>
  <si>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</si>
  <si>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</si>
  <si>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</si>
  <si>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</si>
  <si>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</si>
  <si>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</si>
  <si>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</si>
  <si>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</si>
  <si>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</si>
  <si>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</si>
  <si>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</si>
  <si>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</si>
  <si>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</si>
  <si>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</si>
  <si>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</si>
  <si>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</si>
  <si>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</si>
  <si>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</si>
  <si>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</si>
  <si>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</si>
  <si>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</si>
  <si>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</si>
  <si>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</si>
  <si>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</si>
  <si>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</si>
  <si>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</si>
  <si>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</si>
  <si>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</si>
  <si>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</si>
  <si>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</si>
  <si>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</si>
  <si>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</si>
  <si>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</si>
  <si>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</si>
  <si>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</si>
  <si>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</si>
  <si>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</si>
  <si>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</si>
  <si>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</si>
  <si>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</si>
  <si>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</si>
  <si>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</si>
  <si>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</si>
  <si>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</si>
  <si>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</si>
  <si>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</si>
  <si>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</si>
  <si>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</si>
  <si>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</si>
  <si>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</si>
  <si>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</si>
  <si>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</si>
  <si>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</si>
  <si>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</si>
  <si>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</si>
  <si>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</si>
  <si>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</si>
  <si>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</si>
  <si>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</si>
  <si>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</si>
  <si>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</si>
  <si>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</si>
  <si>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</si>
  <si>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</si>
  <si>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</si>
  <si>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</si>
  <si>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</si>
  <si>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</si>
  <si>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</si>
  <si>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</si>
  <si>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</si>
  <si>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</si>
  <si>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</si>
  <si>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</si>
  <si>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</si>
  <si>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</si>
  <si>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</si>
  <si>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</si>
  <si>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</si>
  <si>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</si>
  <si>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</si>
  <si>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</si>
  <si>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</si>
  <si>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</si>
  <si>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</si>
  <si>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</si>
  <si>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</si>
  <si>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</si>
  <si>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</si>
  <si>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</si>
  <si>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</si>
  <si>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</si>
  <si>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</si>
  <si>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</si>
  <si>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</si>
  <si>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</si>
  <si>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</si>
  <si>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</si>
  <si>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</si>
  <si>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</si>
  <si>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</si>
  <si>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</si>
  <si>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</si>
  <si>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</si>
  <si>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</si>
  <si>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</si>
  <si>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</si>
  <si>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</si>
  <si>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</si>
  <si>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</si>
  <si>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</si>
  <si>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</si>
  <si>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</si>
  <si>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</si>
  <si>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</si>
  <si>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</si>
  <si>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</si>
  <si>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</si>
  <si>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</si>
  <si>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</si>
  <si>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</si>
  <si>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</si>
  <si>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</si>
  <si>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</si>
  <si>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</si>
  <si>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</si>
  <si>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</si>
  <si>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</si>
  <si>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</si>
  <si>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</si>
  <si>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</si>
  <si>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</si>
  <si>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</si>
  <si>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</si>
  <si>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</si>
  <si>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</si>
  <si>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</si>
  <si>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</si>
  <si>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</si>
  <si>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</si>
  <si>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</si>
  <si>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</si>
  <si>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</si>
  <si>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</si>
  <si>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</si>
  <si>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</si>
  <si>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</si>
  <si>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</si>
  <si>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</si>
  <si>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</si>
  <si>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</si>
  <si>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</si>
  <si>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</si>
  <si>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</si>
  <si>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</si>
  <si>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</si>
  <si>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</si>
  <si>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</si>
  <si>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</si>
  <si>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</si>
  <si>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</si>
  <si>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</si>
  <si>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</si>
  <si>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</si>
  <si>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</si>
  <si>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</si>
  <si>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</si>
  <si>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</si>
  <si>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</si>
  <si>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</si>
  <si>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</si>
  <si>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</si>
  <si>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</si>
  <si>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</si>
  <si>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</si>
  <si>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</si>
  <si>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</si>
  <si>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</si>
  <si>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</si>
  <si>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</si>
  <si>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</si>
  <si>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</si>
  <si>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</si>
  <si>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</si>
  <si>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</si>
  <si>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</si>
  <si>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</si>
  <si>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</si>
  <si>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</si>
  <si>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</si>
  <si>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</si>
  <si>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</si>
  <si>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</si>
  <si>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</si>
  <si>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</si>
  <si>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</si>
  <si>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</si>
  <si>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</si>
  <si>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</si>
  <si>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</si>
  <si>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</si>
  <si>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</si>
  <si>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</si>
  <si>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</si>
  <si>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</si>
  <si>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</si>
  <si>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</si>
  <si>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</si>
  <si>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</si>
  <si>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</si>
  <si>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</si>
  <si>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</si>
  <si>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</si>
  <si>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</si>
  <si>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</si>
  <si>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</si>
  <si>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</si>
  <si>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</si>
  <si>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</si>
  <si>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</si>
  <si>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</si>
  <si>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</si>
  <si>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</si>
  <si>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</si>
  <si>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</si>
  <si>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</si>
  <si>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</si>
  <si>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</si>
  <si>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</si>
  <si>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</si>
  <si>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</si>
  <si>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</si>
  <si>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</si>
  <si>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</si>
  <si>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</si>
  <si>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</si>
  <si>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</si>
  <si>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</si>
  <si>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</si>
  <si>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</si>
  <si>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</si>
  <si>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</si>
  <si>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</si>
  <si>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</si>
  <si>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</si>
  <si>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</si>
  <si>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</si>
  <si>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</si>
  <si>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</si>
  <si>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</si>
  <si>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</si>
  <si>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</si>
  <si>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</si>
  <si>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</si>
  <si>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</si>
  <si>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</si>
  <si>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</si>
  <si>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</si>
  <si>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</si>
  <si>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</si>
  <si>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</si>
  <si>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</si>
  <si>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</si>
  <si>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</si>
  <si>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</si>
  <si>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</si>
  <si>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</si>
  <si>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</si>
  <si>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</si>
  <si>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</si>
  <si>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</si>
  <si>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</si>
  <si>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</si>
  <si>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</si>
  <si>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</si>
  <si>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</si>
  <si>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</si>
  <si>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</si>
  <si>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</si>
  <si>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</si>
  <si>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</si>
  <si>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</si>
  <si>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</si>
  <si>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</si>
  <si>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</si>
  <si>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</si>
  <si>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</si>
  <si>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</si>
  <si>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</si>
  <si>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</si>
  <si>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</si>
  <si>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</si>
  <si>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</si>
  <si>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</si>
  <si>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</si>
  <si>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</si>
  <si>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</si>
  <si>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</si>
  <si>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</si>
  <si>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</si>
  <si>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</si>
  <si>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</si>
  <si>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</si>
  <si>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</si>
  <si>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</si>
  <si>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</si>
  <si>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</si>
  <si>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</si>
  <si>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</si>
  <si>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</si>
  <si>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</si>
  <si>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</si>
  <si>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</si>
  <si>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</si>
  <si>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</si>
  <si>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</si>
  <si>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</si>
  <si>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</si>
  <si>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</si>
  <si>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</si>
  <si>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</si>
  <si>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</si>
  <si>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</si>
  <si>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</si>
  <si>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</si>
  <si>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</si>
  <si>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</si>
  <si>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</si>
  <si>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</si>
  <si>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</si>
  <si>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</si>
  <si>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</si>
  <si>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</si>
  <si>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</si>
  <si>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</si>
  <si>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</si>
  <si>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</si>
  <si>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</si>
  <si>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</si>
  <si>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</si>
  <si>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</si>
  <si>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</si>
  <si>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</si>
  <si>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</si>
  <si>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</si>
  <si>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</si>
  <si>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</si>
  <si>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</si>
  <si>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</si>
  <si>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</si>
  <si>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</si>
  <si>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</si>
  <si>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</si>
  <si>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</si>
  <si>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</si>
  <si>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</si>
  <si>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</si>
  <si>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</si>
  <si>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</si>
  <si>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</si>
  <si>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</si>
  <si>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</si>
  <si>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</si>
  <si>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</si>
  <si>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</si>
  <si>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</si>
  <si>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</si>
  <si>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</si>
  <si>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</si>
  <si>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</si>
  <si>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</si>
  <si>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</si>
  <si>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</si>
  <si>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</si>
  <si>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</si>
  <si>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</si>
  <si>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</si>
  <si>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</si>
  <si>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</si>
  <si>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</si>
  <si>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</si>
  <si>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</si>
  <si>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</si>
  <si>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</si>
  <si>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</si>
  <si>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</si>
  <si>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</si>
  <si>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</si>
  <si>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</si>
  <si>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</si>
  <si>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</si>
  <si>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</si>
  <si>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</si>
  <si>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</si>
  <si>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</si>
  <si>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</si>
  <si>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</si>
  <si>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</si>
  <si>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</si>
  <si>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</si>
  <si>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</si>
  <si>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</si>
  <si>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</si>
  <si>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</si>
  <si>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</si>
  <si>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</si>
  <si>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</si>
  <si>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</si>
  <si>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</si>
  <si>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</si>
  <si>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</si>
  <si>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</si>
  <si>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</si>
  <si>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</si>
  <si>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</si>
  <si>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</si>
  <si>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</si>
  <si>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</si>
  <si>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</si>
  <si>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</si>
  <si>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</si>
  <si>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</si>
  <si>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</si>
  <si>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</si>
  <si>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</si>
  <si>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</si>
  <si>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</si>
  <si>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</si>
  <si>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</si>
  <si>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</si>
  <si>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</si>
  <si>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</si>
  <si>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</si>
  <si>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</si>
  <si>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</si>
  <si>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</si>
  <si>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</si>
  <si>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</si>
  <si>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</si>
  <si>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</si>
  <si>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</si>
  <si>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</si>
  <si>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</si>
  <si>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</si>
  <si>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</si>
  <si>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</si>
  <si>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</si>
  <si>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</si>
  <si>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</si>
  <si>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</si>
  <si>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</si>
  <si>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</si>
  <si>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</si>
  <si>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</si>
  <si>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</si>
  <si>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</si>
  <si>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</si>
  <si>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</si>
  <si>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</si>
  <si>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</si>
  <si>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</si>
  <si>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</si>
  <si>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</si>
  <si>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</si>
  <si>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</si>
  <si>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</si>
  <si>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</si>
  <si>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</si>
  <si>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</si>
  <si>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</si>
  <si>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</si>
  <si>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</si>
  <si>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</si>
  <si>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</si>
  <si>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</si>
  <si>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</si>
  <si>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</si>
  <si>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</si>
  <si>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</si>
  <si>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</si>
  <si>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</si>
  <si>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</si>
  <si>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</si>
  <si>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</si>
  <si>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</si>
  <si>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</si>
  <si>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</si>
  <si>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</si>
  <si>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</si>
  <si>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</si>
  <si>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</si>
  <si>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</si>
  <si>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</si>
  <si>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</si>
  <si>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</si>
  <si>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</si>
  <si>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</si>
  <si>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</si>
  <si>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</si>
  <si>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</si>
  <si>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</si>
  <si>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</si>
  <si>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</si>
  <si>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</si>
  <si>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</si>
  <si>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</si>
  <si>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</si>
  <si>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</si>
  <si>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</si>
  <si>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</si>
  <si>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</si>
  <si>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</si>
  <si>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</si>
  <si>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</si>
  <si>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</si>
  <si>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</si>
  <si>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</si>
  <si>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</si>
  <si>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</si>
  <si>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</si>
  <si>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</si>
  <si>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</si>
  <si>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</si>
  <si>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</si>
  <si>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</si>
  <si>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</si>
  <si>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</si>
  <si>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</si>
  <si>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</si>
  <si>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</si>
  <si>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</si>
  <si>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</si>
  <si>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</si>
  <si>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</si>
  <si>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</si>
  <si>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</si>
  <si>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</si>
  <si>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</si>
  <si>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</si>
  <si>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</si>
  <si>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</si>
  <si>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</si>
  <si>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</si>
  <si>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</si>
  <si>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</si>
  <si>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</si>
  <si>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</si>
  <si>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</si>
  <si>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</si>
  <si>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</si>
  <si>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</si>
  <si>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</si>
  <si>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</si>
  <si>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</si>
  <si>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</si>
  <si>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</si>
  <si>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</si>
  <si>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</si>
  <si>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</si>
  <si>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</si>
  <si>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</si>
  <si>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</si>
  <si>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</si>
  <si>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</si>
  <si>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</si>
  <si>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</si>
  <si>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</si>
  <si>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</si>
  <si>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</si>
  <si>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</si>
  <si>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</si>
  <si>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</si>
  <si>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</si>
  <si>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</si>
  <si>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</si>
  <si>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</si>
  <si>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</si>
  <si>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</si>
  <si>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</si>
  <si>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</si>
  <si>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</si>
  <si>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</si>
  <si>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</si>
  <si>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</si>
  <si>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</si>
  <si>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</si>
  <si>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</si>
  <si>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</si>
  <si>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</si>
  <si>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</si>
  <si>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</si>
  <si>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</si>
  <si>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</si>
  <si>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</si>
  <si>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</si>
  <si>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</si>
  <si>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</si>
  <si>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</si>
  <si>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</si>
  <si>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</si>
  <si>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</si>
  <si>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</si>
  <si>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</si>
  <si>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</si>
  <si>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</si>
  <si>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</si>
  <si>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</si>
  <si>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</si>
  <si>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</si>
  <si>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</si>
  <si>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</si>
  <si>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</si>
  <si>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</si>
  <si>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</si>
  <si>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</si>
  <si>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</si>
  <si>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</si>
  <si>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</si>
  <si>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</si>
  <si>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</si>
  <si>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</si>
  <si>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</si>
  <si>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</si>
  <si>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</si>
  <si>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</si>
  <si>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</si>
  <si>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</si>
  <si>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</si>
  <si>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</si>
  <si>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</si>
  <si>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</si>
  <si>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</si>
  <si>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</si>
  <si>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</si>
  <si>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</si>
  <si>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</si>
  <si>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</si>
  <si>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</si>
  <si>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</si>
  <si>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</si>
  <si>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</si>
  <si>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</si>
  <si>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</si>
  <si>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</si>
  <si>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</si>
  <si>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</si>
  <si>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</si>
  <si>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</si>
  <si>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</si>
  <si>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</si>
  <si>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</si>
  <si>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</si>
  <si>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</si>
  <si>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</si>
  <si>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</si>
  <si>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</si>
  <si>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</si>
  <si>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</si>
  <si>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</si>
  <si>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</si>
  <si>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</si>
  <si>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</si>
  <si>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</si>
  <si>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</si>
  <si>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</si>
  <si>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</si>
  <si>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</si>
  <si>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</si>
  <si>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</si>
  <si>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</si>
  <si>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</si>
  <si>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</si>
  <si>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</si>
  <si>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</si>
  <si>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</si>
  <si>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</si>
  <si>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</si>
  <si>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</si>
  <si>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</si>
  <si>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</si>
  <si>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</si>
  <si>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</si>
  <si>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</si>
  <si>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</si>
  <si>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</si>
  <si>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</si>
  <si>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</si>
  <si>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</si>
  <si>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</si>
  <si>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</si>
  <si>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</si>
  <si>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</si>
  <si>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</si>
  <si>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</si>
  <si>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</si>
  <si>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</si>
  <si>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</si>
  <si>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</si>
  <si>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</si>
  <si>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</si>
  <si>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</si>
  <si>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</si>
  <si>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</si>
  <si>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</si>
  <si>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</si>
  <si>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</si>
  <si>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</si>
  <si>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</si>
  <si>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</si>
  <si>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</si>
  <si>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</si>
  <si>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</si>
  <si>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</si>
  <si>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</si>
  <si>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</si>
  <si>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</si>
  <si>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</si>
  <si>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</si>
  <si>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</si>
  <si>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</si>
  <si>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</si>
  <si>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</si>
  <si>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</si>
  <si>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</si>
  <si>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</si>
  <si>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</si>
  <si>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</si>
  <si>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</si>
  <si>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</si>
  <si>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</si>
  <si>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</si>
  <si>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</si>
  <si>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</si>
  <si>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</si>
  <si>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</si>
  <si>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</si>
  <si>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</si>
  <si>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</si>
  <si>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</si>
  <si>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</si>
  <si>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</si>
  <si>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</si>
  <si>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</si>
  <si>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</si>
  <si>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</si>
  <si>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</si>
  <si>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</si>
  <si>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</si>
  <si>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</si>
  <si>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</si>
  <si>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</si>
  <si>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</si>
  <si>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</si>
  <si>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</si>
  <si>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</si>
  <si>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</si>
  <si>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</si>
  <si>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</si>
  <si>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</si>
  <si>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</si>
  <si>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</si>
  <si>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</si>
  <si>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</si>
  <si>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</si>
  <si>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</si>
  <si>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</si>
  <si>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</si>
  <si>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</si>
  <si>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</si>
  <si>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</si>
  <si>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</si>
  <si>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</si>
  <si>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</si>
  <si>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</si>
  <si>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</si>
  <si>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</si>
  <si>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</si>
  <si>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</si>
  <si>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</si>
  <si>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</si>
  <si>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</si>
  <si>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</si>
  <si>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</si>
  <si>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</si>
  <si>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</si>
  <si>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</si>
  <si>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</si>
  <si>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</si>
  <si>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</si>
  <si>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</si>
  <si>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</si>
  <si>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</si>
  <si>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</si>
  <si>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</si>
  <si>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</si>
  <si>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</si>
  <si>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</si>
  <si>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</si>
  <si>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</si>
  <si>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</si>
  <si>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</si>
  <si>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</si>
  <si>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</si>
  <si>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</si>
  <si>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</si>
  <si>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</si>
  <si>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</si>
  <si>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</si>
  <si>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</si>
  <si>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</si>
  <si>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</si>
  <si>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</si>
  <si>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</si>
  <si>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</si>
  <si>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</si>
  <si>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</si>
  <si>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</si>
  <si>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</si>
  <si>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</si>
  <si>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</si>
  <si>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</si>
  <si>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</si>
  <si>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</si>
  <si>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</si>
  <si>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</si>
  <si>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</si>
  <si>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</si>
  <si>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</si>
  <si>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</si>
  <si>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</si>
  <si>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</si>
  <si>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</si>
  <si>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</si>
  <si>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</si>
  <si>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</si>
  <si>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</si>
  <si>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</si>
  <si>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</si>
  <si>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</si>
  <si>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</si>
  <si>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</si>
  <si>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</si>
  <si>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</si>
  <si>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</si>
  <si>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</si>
  <si>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</si>
  <si>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</si>
  <si>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</si>
  <si>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</si>
  <si>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</si>
  <si>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</si>
  <si>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</si>
  <si>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</si>
  <si>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</si>
  <si>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</si>
  <si>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</si>
  <si>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</si>
  <si>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</si>
  <si>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</si>
  <si>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</si>
  <si>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</si>
  <si>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</si>
  <si>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</si>
  <si>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</si>
  <si>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</si>
  <si>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</si>
  <si>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</si>
  <si>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</si>
  <si>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</si>
  <si>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</si>
  <si>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</si>
  <si>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</si>
  <si>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</si>
  <si>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</si>
  <si>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</si>
  <si>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</si>
  <si>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</si>
  <si>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</si>
  <si>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</si>
  <si>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</si>
  <si>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</si>
  <si>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</si>
  <si>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</si>
  <si>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</si>
  <si>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</si>
  <si>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</si>
  <si>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</si>
  <si>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</si>
  <si>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</si>
  <si>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</si>
  <si>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</si>
  <si>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</si>
  <si>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</si>
  <si>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</si>
  <si>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</si>
  <si>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</si>
  <si>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</si>
  <si>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</si>
  <si>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</si>
  <si>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</si>
  <si>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</si>
  <si>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</si>
  <si>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</si>
  <si>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</si>
  <si>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</si>
  <si>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</si>
  <si>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</si>
  <si>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</si>
  <si>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</si>
  <si>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</si>
  <si>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</si>
  <si>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</si>
  <si>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</si>
  <si>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</si>
  <si>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</si>
  <si>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</si>
  <si>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</si>
  <si>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</si>
  <si>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</si>
  <si>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</si>
  <si>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</si>
  <si>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</si>
  <si>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</si>
  <si>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</si>
  <si>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</si>
  <si>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</si>
  <si>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</si>
  <si>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</si>
  <si>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</si>
  <si>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</si>
  <si>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</si>
  <si>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</si>
  <si>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</si>
  <si>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</si>
  <si>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</si>
  <si>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</si>
  <si>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</si>
  <si>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</si>
  <si>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</si>
  <si>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</si>
  <si>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</si>
  <si>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</si>
  <si>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</si>
  <si>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</si>
  <si>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</si>
  <si>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</si>
  <si>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</si>
  <si>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</si>
  <si>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</si>
  <si>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</si>
  <si>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</si>
  <si>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</si>
  <si>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</si>
  <si>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</si>
  <si>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</si>
  <si>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</si>
  <si>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</si>
  <si>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</si>
  <si>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</si>
  <si>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</si>
  <si>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</si>
  <si>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</si>
  <si>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</si>
  <si>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</si>
  <si>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</si>
  <si>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</si>
  <si>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</si>
  <si>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</si>
  <si>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</si>
  <si>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</si>
  <si>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</si>
  <si>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</si>
  <si>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</si>
  <si>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</si>
  <si>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</si>
  <si>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</si>
  <si>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</si>
  <si>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</si>
  <si>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</si>
  <si>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</si>
  <si>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</si>
  <si>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</si>
  <si>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</si>
  <si>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</si>
  <si>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</si>
  <si>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</si>
  <si>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</si>
  <si>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</si>
  <si>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</si>
  <si>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</si>
  <si>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</si>
  <si>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</si>
  <si>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</si>
  <si>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</si>
  <si>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</si>
  <si>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</si>
  <si>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</si>
  <si>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</si>
  <si>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</si>
  <si>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</si>
  <si>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</si>
  <si>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</si>
  <si>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</si>
  <si>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</si>
  <si>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</si>
  <si>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</si>
  <si>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</si>
  <si>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</si>
  <si>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</si>
  <si>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</si>
  <si>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</si>
  <si>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</si>
  <si>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</si>
  <si>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</si>
  <si>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</si>
  <si>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</si>
  <si>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</si>
  <si>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</si>
  <si>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</si>
  <si>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</si>
  <si>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</si>
  <si>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</si>
  <si>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</si>
  <si>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</si>
  <si>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</si>
  <si>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</si>
  <si>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</si>
  <si>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</si>
  <si>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</si>
  <si>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</si>
  <si>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</si>
  <si>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</si>
  <si>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</si>
  <si>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</si>
  <si>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</si>
  <si>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</si>
  <si>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</si>
  <si>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</si>
  <si>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</si>
  <si>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</si>
  <si>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</si>
  <si>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</si>
  <si>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</si>
  <si>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</si>
  <si>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</si>
  <si>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</si>
  <si>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</si>
  <si>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</si>
  <si>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</si>
  <si>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</si>
  <si>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</si>
  <si>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</si>
  <si>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</si>
  <si>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</si>
  <si>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</si>
  <si>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</si>
  <si>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</si>
  <si>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</si>
  <si>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</si>
  <si>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</si>
  <si>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</si>
  <si>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</si>
  <si>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</si>
  <si>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</si>
  <si>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</si>
  <si>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</si>
  <si>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</si>
  <si>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</si>
  <si>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</si>
  <si>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</si>
  <si>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</si>
  <si>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</si>
  <si>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</si>
  <si>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</si>
  <si>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</si>
  <si>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</si>
  <si>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</si>
  <si>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</si>
  <si>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</si>
  <si>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</si>
  <si>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</si>
  <si>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</si>
  <si>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</si>
  <si>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</si>
  <si>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</si>
  <si>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</si>
  <si>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</si>
  <si>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</si>
  <si>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</si>
  <si>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</si>
  <si>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</si>
  <si>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</si>
  <si>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</si>
  <si>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</si>
  <si>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</si>
  <si>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</si>
  <si>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</si>
  <si>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</si>
  <si>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</si>
  <si>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</si>
  <si>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</si>
  <si>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</si>
  <si>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</si>
  <si>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</si>
  <si>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</si>
  <si>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</si>
  <si>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</si>
  <si>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</si>
  <si>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</si>
  <si>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</si>
  <si>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</si>
  <si>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</si>
  <si>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</si>
  <si>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</si>
  <si>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</si>
  <si>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</si>
  <si>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</si>
  <si>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</si>
  <si>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</si>
  <si>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</si>
  <si>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</si>
  <si>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</si>
  <si>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</si>
  <si>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</si>
  <si>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</si>
  <si>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</si>
  <si>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</si>
  <si>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</si>
  <si>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</si>
  <si>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</si>
  <si>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</si>
  <si>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</si>
  <si>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</si>
  <si>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</si>
  <si>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</si>
  <si>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</si>
  <si>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</si>
  <si>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</si>
  <si>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</si>
  <si>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</si>
  <si>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</si>
  <si>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</si>
  <si>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</si>
  <si>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</si>
  <si>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</si>
  <si>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</si>
  <si>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</si>
  <si>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</si>
  <si>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</si>
  <si>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</si>
  <si>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</si>
  <si>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</si>
  <si>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</si>
  <si>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</si>
  <si>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</si>
  <si>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</si>
  <si>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</si>
  <si>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</si>
  <si>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</si>
  <si>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</si>
  <si>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</si>
  <si>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</si>
  <si>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</si>
  <si>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</si>
  <si>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</si>
  <si>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</si>
  <si>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</si>
  <si>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</si>
  <si>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</si>
  <si>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</si>
  <si>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</si>
  <si>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</si>
  <si>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</si>
  <si>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</si>
  <si>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</si>
  <si>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</si>
  <si>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</si>
  <si>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</si>
  <si>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</si>
  <si>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</si>
  <si>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</si>
  <si>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</si>
  <si>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</si>
  <si>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</si>
  <si>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</si>
  <si>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</si>
  <si>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</si>
  <si>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</si>
  <si>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</si>
  <si>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</si>
  <si>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</si>
  <si>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</si>
  <si>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</si>
  <si>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</si>
  <si>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</si>
  <si>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</si>
  <si>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</si>
  <si>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</si>
  <si>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</si>
  <si>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</si>
  <si>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</si>
  <si>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</si>
  <si>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</si>
  <si>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</si>
  <si>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</si>
  <si>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</si>
  <si>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</si>
  <si>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</si>
  <si>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</si>
  <si>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</si>
  <si>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</si>
  <si>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</si>
  <si>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</si>
  <si>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</si>
  <si>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</si>
  <si>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</si>
  <si>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</si>
  <si>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</si>
  <si>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</si>
  <si>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</si>
  <si>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</si>
  <si>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</si>
  <si>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</si>
  <si>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</si>
  <si>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</si>
  <si>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</si>
  <si>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</si>
  <si>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</si>
  <si>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</si>
  <si>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</si>
  <si>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</si>
  <si>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</si>
  <si>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</si>
  <si>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</si>
  <si>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</si>
  <si>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</si>
  <si>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</si>
  <si>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</si>
  <si>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</si>
  <si>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</si>
  <si>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</si>
  <si>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</si>
  <si>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</si>
  <si>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</si>
  <si>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</si>
  <si>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</si>
  <si>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</si>
  <si>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</si>
  <si>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</si>
  <si>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</si>
  <si>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</si>
  <si>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</si>
  <si>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</si>
  <si>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</si>
  <si>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</si>
  <si>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</si>
  <si>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</si>
  <si>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</si>
  <si>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</si>
  <si>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</si>
  <si>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</si>
  <si>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</si>
  <si>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</si>
  <si>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</si>
  <si>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</si>
  <si>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</si>
  <si>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</si>
  <si>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</si>
  <si>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</si>
  <si>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</si>
  <si>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</si>
  <si>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</si>
  <si>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</si>
  <si>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</si>
  <si>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</si>
  <si>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</si>
  <si>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</si>
  <si>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</si>
  <si>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</si>
  <si>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</si>
  <si>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</si>
  <si>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</si>
  <si>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</si>
  <si>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</si>
  <si>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</si>
  <si>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</si>
  <si>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</si>
  <si>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</si>
  <si>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</si>
  <si>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</si>
  <si>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</si>
  <si>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</si>
  <si>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</si>
  <si>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</si>
  <si>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</si>
  <si>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</si>
  <si>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</si>
  <si>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</si>
  <si>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</si>
  <si>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</si>
  <si>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</si>
  <si>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</si>
  <si>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</si>
  <si>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</si>
  <si>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</si>
  <si>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</si>
  <si>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</si>
  <si>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</si>
  <si>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</si>
  <si>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</si>
  <si>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</si>
  <si>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</si>
  <si>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</si>
  <si>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</si>
  <si>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</si>
  <si>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</si>
  <si>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</si>
  <si>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</si>
  <si>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</si>
  <si>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</si>
  <si>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</si>
  <si>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</si>
  <si>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</si>
  <si>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</si>
  <si>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</si>
  <si>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</si>
  <si>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</si>
  <si>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</si>
  <si>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</si>
  <si>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</si>
  <si>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</si>
  <si>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</si>
  <si>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</si>
  <si>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</si>
  <si>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</si>
  <si>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</si>
  <si>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</si>
  <si>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</si>
  <si>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</si>
  <si>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</si>
  <si>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</si>
  <si>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</si>
  <si>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</si>
  <si>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</si>
  <si>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</si>
  <si>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</si>
  <si>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</si>
  <si>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</si>
  <si>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</si>
  <si>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</si>
  <si>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</si>
  <si>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</si>
  <si>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</si>
  <si>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</si>
  <si>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</si>
  <si>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</si>
  <si>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</si>
  <si>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</si>
  <si>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</si>
  <si>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</si>
  <si>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</si>
  <si>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</si>
  <si>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</si>
  <si>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</si>
  <si>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</si>
  <si>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</si>
  <si>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</si>
  <si>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</si>
  <si>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</si>
  <si>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</si>
  <si>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</si>
  <si>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</si>
  <si>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</si>
  <si>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</si>
  <si>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</si>
  <si>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</si>
  <si>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</si>
  <si>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</si>
  <si>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</si>
  <si>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</si>
  <si>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</si>
  <si>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</si>
  <si>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</si>
  <si>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</si>
  <si>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</si>
  <si>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</si>
  <si>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</si>
  <si>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</si>
  <si>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</si>
  <si>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</si>
  <si>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</si>
  <si>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</si>
  <si>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</si>
  <si>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</si>
  <si>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</si>
  <si>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</si>
  <si>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</si>
  <si>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</si>
  <si>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</si>
  <si>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</si>
  <si>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</si>
  <si>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</si>
  <si>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</si>
  <si>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</si>
  <si>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</si>
  <si>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</si>
  <si>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</si>
  <si>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</si>
  <si>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</si>
  <si>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</si>
  <si>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</si>
  <si>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</si>
  <si>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</si>
  <si>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</si>
  <si>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</si>
  <si>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</si>
  <si>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</si>
  <si>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</si>
  <si>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</si>
  <si>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</si>
  <si>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</si>
  <si>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</si>
  <si>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</si>
  <si>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</si>
  <si>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</si>
  <si>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</si>
  <si>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</si>
  <si>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</si>
  <si>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</si>
  <si>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</si>
  <si>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</si>
  <si>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</si>
  <si>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</si>
  <si>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</si>
  <si>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</si>
  <si>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</si>
  <si>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</si>
  <si>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</si>
  <si>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</si>
  <si>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</si>
  <si>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</si>
  <si>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</si>
  <si>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</si>
  <si>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</si>
  <si>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</si>
  <si>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</si>
  <si>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</si>
  <si>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</si>
  <si>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</si>
  <si>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</si>
  <si>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</si>
  <si>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</si>
  <si>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</si>
  <si>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</si>
  <si>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</si>
  <si>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</si>
  <si>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</si>
  <si>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</si>
  <si>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</si>
  <si>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</si>
  <si>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</si>
  <si>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</si>
  <si>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</si>
  <si>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</si>
  <si>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</si>
  <si>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</si>
  <si>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</si>
  <si>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</si>
  <si>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</si>
  <si>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</si>
  <si>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</si>
  <si>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</si>
  <si>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</si>
  <si>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</si>
  <si>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</si>
  <si>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</si>
  <si>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</si>
  <si>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</si>
  <si>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</si>
  <si>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</si>
  <si>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</si>
  <si>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</si>
  <si>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</si>
  <si>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</si>
  <si>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</si>
  <si>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</si>
  <si>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</si>
  <si>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</si>
  <si>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</si>
  <si>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</si>
  <si>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</si>
  <si>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</si>
  <si>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</si>
  <si>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</si>
  <si>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</si>
  <si>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</si>
  <si>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</si>
  <si>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</si>
  <si>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</si>
  <si>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</si>
  <si>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</si>
  <si>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</si>
  <si>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</si>
  <si>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</si>
  <si>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</si>
  <si>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</si>
  <si>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</si>
  <si>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</si>
  <si>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</si>
  <si>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</si>
  <si>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</si>
  <si>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</si>
  <si>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</si>
  <si>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</si>
  <si>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</si>
  <si>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</si>
  <si>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</si>
  <si>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</si>
  <si>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</si>
  <si>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</si>
  <si>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</si>
  <si>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</si>
  <si>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</si>
  <si>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</si>
  <si>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</si>
  <si>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</si>
  <si>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</si>
  <si>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</si>
  <si>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</si>
  <si>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</si>
  <si>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</si>
  <si>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</si>
  <si>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</si>
  <si>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</si>
  <si>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</si>
  <si>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</si>
  <si>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</si>
  <si>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</si>
  <si>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</si>
  <si>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</si>
  <si>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</si>
  <si>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</si>
  <si>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</si>
  <si>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</si>
  <si>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</si>
  <si>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</si>
  <si>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</si>
  <si>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</si>
  <si>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</si>
  <si>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</si>
  <si>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</si>
  <si>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</si>
  <si>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</si>
  <si>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</si>
  <si>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</si>
  <si>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</si>
  <si>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</si>
  <si>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</si>
  <si>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</si>
  <si>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</si>
  <si>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</si>
  <si>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</si>
  <si>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</si>
  <si>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</si>
  <si>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</si>
  <si>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</si>
  <si>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</si>
  <si>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</si>
  <si>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</si>
  <si>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</si>
  <si>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</si>
  <si>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</si>
  <si>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</si>
  <si>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</si>
  <si>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</si>
  <si>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</si>
  <si>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</si>
  <si>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</si>
  <si>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</si>
  <si>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</si>
  <si>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</si>
  <si>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</si>
  <si>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</si>
  <si>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</si>
  <si>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</si>
  <si>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</si>
  <si>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</si>
  <si>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</si>
  <si>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</si>
  <si>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</si>
  <si>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</si>
  <si>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</si>
  <si>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</si>
  <si>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</si>
  <si>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</si>
  <si>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</si>
  <si>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</si>
  <si>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</si>
  <si>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</si>
  <si>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</si>
  <si>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</si>
  <si>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</si>
  <si>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</si>
  <si>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</si>
  <si>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</si>
  <si>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</si>
  <si>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</si>
  <si>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</si>
  <si>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</si>
  <si>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</si>
  <si>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</si>
  <si>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</si>
  <si>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</si>
  <si>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</si>
  <si>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</si>
  <si>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</si>
  <si>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</si>
  <si>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</si>
  <si>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</si>
  <si>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</si>
  <si>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</si>
  <si>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</si>
  <si>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</si>
  <si>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</si>
  <si>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</si>
  <si>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</si>
  <si>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</si>
  <si>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</si>
  <si>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</si>
  <si>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</si>
  <si>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</si>
  <si>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</si>
  <si>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</si>
  <si>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</si>
  <si>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</si>
  <si>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</si>
  <si>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</si>
  <si>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</si>
  <si>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</si>
  <si>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</si>
  <si>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</si>
  <si>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</si>
  <si>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</si>
  <si>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</si>
  <si>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</si>
  <si>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</si>
  <si>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</si>
  <si>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</si>
  <si>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</si>
  <si>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</si>
  <si>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</si>
  <si>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</si>
  <si>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</si>
  <si>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</si>
  <si>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</si>
  <si>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</si>
  <si>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</si>
  <si>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</si>
  <si>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</si>
  <si>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</si>
  <si>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</si>
  <si>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</si>
  <si>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</si>
  <si>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</si>
  <si>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</si>
  <si>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</si>
  <si>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</si>
  <si>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</si>
  <si>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</si>
  <si>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</si>
  <si>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</si>
  <si>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</si>
  <si>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</si>
  <si>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</si>
  <si>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</si>
  <si>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</si>
  <si>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</si>
  <si>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</si>
  <si>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</si>
  <si>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</si>
  <si>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</si>
  <si>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</si>
  <si>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</si>
  <si>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</si>
  <si>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</si>
  <si>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</si>
  <si>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</si>
  <si>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</si>
  <si>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</si>
  <si>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</si>
  <si>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</si>
  <si>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</si>
  <si>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</si>
  <si>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</si>
  <si>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</si>
  <si>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</si>
  <si>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</si>
  <si>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</si>
  <si>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</si>
  <si>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</si>
  <si>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</si>
  <si>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</si>
  <si>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</si>
  <si>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</si>
  <si>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</si>
  <si>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</si>
  <si>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</si>
  <si>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</si>
  <si>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</si>
  <si>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</si>
  <si>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</si>
  <si>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</si>
  <si>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</si>
  <si>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</si>
  <si>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</si>
  <si>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</si>
  <si>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</si>
  <si>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</si>
  <si>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</si>
  <si>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</si>
  <si>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</si>
  <si>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</si>
  <si>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</si>
  <si>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</si>
  <si>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</si>
  <si>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</si>
  <si>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</si>
  <si>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</si>
  <si>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</si>
  <si>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</si>
  <si>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</si>
  <si>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</si>
  <si>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</si>
  <si>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</si>
  <si>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</si>
  <si>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</si>
  <si>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</si>
  <si>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</si>
  <si>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</si>
  <si>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</si>
  <si>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</si>
  <si>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</si>
  <si>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</si>
  <si>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</si>
  <si>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</si>
  <si>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</si>
  <si>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</si>
  <si>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</si>
  <si>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</si>
  <si>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</si>
  <si>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</si>
  <si>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</si>
  <si>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</si>
  <si>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</si>
  <si>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</si>
  <si>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</si>
  <si>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</si>
  <si>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</si>
  <si>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</si>
  <si>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</si>
  <si>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</si>
  <si>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</si>
  <si>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</si>
  <si>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</si>
  <si>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</si>
  <si>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</si>
  <si>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</si>
  <si>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</si>
  <si>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</si>
  <si>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</si>
  <si>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</si>
  <si>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</si>
  <si>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</si>
  <si>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</si>
  <si>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</si>
  <si>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</si>
  <si>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</si>
  <si>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</si>
  <si>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</si>
  <si>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</si>
  <si>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</si>
  <si>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</si>
  <si>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</si>
  <si>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</si>
  <si>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</si>
  <si>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</si>
  <si>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</si>
  <si>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</si>
  <si>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</si>
  <si>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</si>
  <si>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</si>
  <si>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</si>
  <si>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</si>
  <si>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</si>
  <si>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</si>
  <si>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</si>
  <si>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</si>
  <si>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</si>
  <si>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</si>
  <si>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</si>
  <si>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</si>
  <si>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</si>
  <si>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</si>
  <si>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</si>
  <si>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</si>
  <si>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</si>
  <si>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</si>
  <si>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</si>
  <si>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</si>
  <si>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</si>
  <si>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</si>
  <si>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</si>
  <si>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</si>
  <si>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</si>
  <si>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</si>
  <si>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</si>
  <si>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</si>
  <si>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</si>
  <si>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</si>
  <si>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</si>
  <si>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</si>
  <si>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</si>
  <si>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</si>
  <si>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</si>
  <si>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</si>
  <si>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</si>
  <si>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</si>
  <si>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</si>
  <si>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</si>
  <si>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</si>
  <si>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</si>
  <si>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</si>
  <si>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</si>
  <si>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</si>
  <si>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</si>
  <si>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</si>
  <si>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</si>
  <si>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</si>
  <si>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</si>
  <si>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</si>
  <si>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</si>
  <si>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</si>
  <si>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</si>
  <si>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</si>
  <si>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</si>
  <si>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</si>
  <si>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</si>
  <si>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</si>
  <si>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</si>
  <si>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</si>
  <si>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</si>
  <si>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</si>
  <si>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</si>
  <si>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</si>
  <si>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</si>
  <si>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</si>
  <si>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</si>
  <si>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</si>
  <si>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</si>
  <si>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</si>
  <si>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</si>
  <si>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</si>
  <si>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</si>
  <si>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</si>
  <si>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</si>
  <si>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</si>
  <si>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</si>
  <si>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</si>
  <si>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</si>
  <si>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</si>
  <si>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</si>
  <si>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</si>
  <si>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</si>
  <si>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</si>
  <si>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</si>
  <si>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</si>
  <si>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</si>
  <si>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</si>
  <si>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</si>
  <si>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</si>
  <si>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</si>
  <si>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</si>
  <si>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</si>
  <si>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</si>
  <si>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</si>
  <si>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</si>
  <si>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</si>
  <si>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</si>
  <si>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</si>
  <si>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</si>
  <si>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</si>
  <si>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</si>
  <si>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</si>
  <si>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</si>
  <si>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</si>
  <si>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</si>
  <si>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</si>
  <si>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</si>
  <si>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</si>
  <si>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</si>
  <si>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</si>
  <si>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</si>
  <si>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</si>
  <si>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</si>
  <si>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</si>
  <si>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</si>
  <si>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</si>
  <si>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</si>
  <si>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</si>
  <si>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</si>
  <si>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</si>
  <si>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</si>
  <si>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</si>
  <si>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</si>
  <si>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</si>
  <si>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</si>
  <si>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</si>
  <si>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</si>
  <si>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</si>
  <si>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</si>
  <si>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</si>
  <si>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</si>
  <si>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</si>
  <si>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</si>
  <si>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</si>
  <si>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</si>
  <si>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</si>
  <si>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</si>
  <si>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</si>
  <si>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</si>
  <si>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</si>
  <si>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</si>
  <si>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</si>
  <si>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</si>
  <si>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</si>
  <si>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</si>
  <si>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</si>
  <si>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</si>
  <si>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</si>
  <si>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</si>
  <si>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</si>
  <si>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</si>
  <si>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</si>
  <si>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</si>
  <si>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</si>
  <si>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</si>
  <si>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</si>
  <si>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</si>
  <si>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</si>
  <si>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</si>
  <si>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</si>
  <si>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</si>
  <si>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</si>
  <si>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</si>
  <si>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</si>
  <si>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</si>
  <si>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</si>
  <si>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</si>
  <si>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</si>
  <si>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</si>
  <si>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</si>
  <si>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</si>
  <si>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</si>
  <si>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</si>
  <si>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</si>
  <si>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</si>
  <si>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</si>
  <si>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</si>
  <si>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</si>
  <si>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</si>
  <si>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</si>
  <si>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</si>
  <si>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</si>
  <si>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</si>
  <si>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</si>
  <si>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</si>
  <si>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</si>
  <si>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</si>
  <si>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</si>
  <si>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</si>
  <si>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</si>
  <si>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</si>
  <si>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</si>
  <si>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</si>
  <si>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</si>
  <si>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</si>
  <si>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</si>
  <si>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</si>
  <si>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</si>
  <si>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</si>
  <si>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</si>
  <si>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</si>
  <si>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</si>
  <si>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</si>
  <si>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</si>
  <si>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</si>
  <si>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</si>
  <si>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</si>
  <si>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</si>
  <si>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</si>
  <si>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</si>
  <si>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</si>
  <si>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</si>
  <si>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</si>
  <si>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</si>
  <si>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</si>
  <si>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</si>
  <si>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</si>
  <si>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</si>
  <si>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</si>
  <si>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</si>
  <si>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</si>
  <si>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</si>
  <si>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</si>
  <si>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</si>
  <si>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</si>
  <si>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</si>
  <si>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</si>
  <si>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</si>
  <si>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</si>
  <si>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</si>
  <si>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</si>
  <si>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</si>
  <si>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</si>
  <si>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</si>
  <si>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</si>
  <si>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</si>
  <si>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</si>
  <si>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</si>
  <si>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</si>
  <si>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</si>
  <si>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</si>
  <si>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</si>
  <si>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</si>
  <si>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</si>
  <si>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</si>
  <si>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</si>
  <si>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</si>
  <si>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</si>
  <si>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</si>
  <si>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</si>
  <si>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</si>
  <si>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</si>
  <si>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</si>
  <si>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</si>
  <si>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</si>
  <si>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</si>
  <si>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</si>
  <si>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</si>
  <si>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</si>
  <si>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</si>
  <si>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</si>
  <si>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</si>
  <si>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</si>
  <si>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</si>
  <si>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</si>
  <si>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</si>
  <si>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</si>
  <si>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</si>
  <si>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</si>
  <si>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</si>
  <si>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</si>
  <si>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</si>
  <si>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</si>
  <si>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</si>
  <si>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</si>
  <si>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</si>
  <si>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</si>
  <si>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</si>
  <si>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</si>
  <si>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</si>
  <si>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</si>
  <si>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</si>
  <si>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</si>
  <si>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</si>
  <si>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</si>
  <si>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</si>
  <si>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</si>
  <si>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</si>
  <si>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</si>
  <si>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</si>
  <si>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</si>
  <si>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</si>
  <si>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</si>
  <si>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</si>
  <si>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</si>
  <si>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</si>
  <si>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</si>
  <si>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</si>
  <si>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</si>
  <si>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</si>
  <si>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</si>
  <si>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</si>
  <si>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</si>
  <si>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</si>
  <si>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</si>
  <si>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</si>
  <si>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</si>
  <si>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</si>
  <si>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</si>
  <si>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</si>
  <si>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</si>
  <si>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</si>
  <si>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</si>
  <si>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</si>
  <si>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</si>
  <si>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</si>
  <si>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</si>
  <si>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</si>
  <si>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</si>
  <si>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</si>
  <si>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</si>
  <si>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</si>
  <si>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</si>
  <si>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</si>
  <si>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</si>
  <si>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</si>
  <si>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</si>
  <si>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</si>
  <si>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</si>
  <si>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</si>
  <si>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</si>
  <si>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</si>
  <si>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</si>
  <si>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</si>
  <si>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</si>
  <si>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</si>
  <si>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</si>
  <si>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</si>
  <si>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</si>
  <si>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</si>
  <si>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</si>
  <si>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</si>
  <si>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</si>
  <si>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</si>
  <si>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</si>
  <si>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</si>
  <si>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</si>
  <si>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</si>
  <si>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</si>
  <si>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</si>
  <si>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</si>
  <si>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</si>
  <si>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</si>
  <si>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</si>
  <si>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</si>
  <si>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</si>
  <si>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</si>
  <si>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</si>
  <si>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</si>
  <si>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</si>
  <si>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</si>
  <si>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</si>
  <si>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</si>
  <si>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</si>
  <si>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</si>
  <si>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</si>
  <si>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</si>
  <si>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</si>
  <si>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</si>
  <si>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</si>
  <si>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</si>
  <si>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</si>
  <si>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</si>
  <si>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</si>
  <si>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</si>
  <si>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</si>
  <si>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</si>
  <si>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</si>
  <si>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</si>
  <si>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</si>
  <si>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</si>
  <si>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</si>
  <si>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</si>
  <si>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</si>
  <si>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</si>
  <si>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</si>
  <si>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</si>
  <si>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</si>
  <si>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</si>
  <si>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</si>
  <si>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</si>
  <si>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</si>
  <si>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</si>
  <si>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</si>
  <si>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</si>
  <si>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</si>
  <si>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</si>
  <si>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</si>
  <si>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</si>
  <si>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</si>
  <si>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</si>
  <si>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</si>
  <si>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</si>
  <si>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</si>
  <si>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</si>
  <si>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</si>
  <si>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</si>
  <si>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</si>
  <si>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</si>
  <si>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</si>
  <si>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</si>
  <si>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</si>
  <si>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</si>
  <si>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</si>
  <si>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</si>
  <si>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</si>
  <si>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</si>
  <si>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</si>
  <si>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</si>
  <si>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</si>
  <si>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</si>
  <si>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</si>
  <si>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</si>
  <si>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</si>
  <si>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</si>
  <si>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</si>
  <si>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</si>
  <si>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</si>
  <si>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</si>
  <si>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</si>
  <si>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</si>
  <si>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</si>
  <si>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</si>
  <si>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</si>
  <si>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</si>
  <si>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</si>
  <si>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</si>
  <si>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</si>
  <si>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</si>
  <si>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</si>
  <si>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</si>
  <si>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</si>
  <si>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</si>
  <si>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</si>
  <si>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</si>
  <si>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</si>
  <si>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</si>
  <si>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</si>
  <si>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</si>
  <si>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</si>
  <si>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</si>
  <si>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</si>
  <si>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</si>
  <si>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</si>
  <si>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</si>
  <si>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</si>
  <si>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</si>
  <si>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</si>
  <si>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</si>
  <si>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</si>
  <si>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</si>
  <si>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</si>
  <si>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</si>
  <si>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</si>
  <si>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</si>
  <si>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</si>
  <si>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</si>
  <si>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</si>
  <si>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</si>
  <si>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</si>
  <si>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</si>
  <si>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</si>
  <si>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</si>
  <si>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</si>
  <si>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</si>
  <si>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</si>
  <si>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</si>
  <si>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</si>
  <si>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</si>
  <si>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</si>
  <si>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</si>
  <si>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</si>
  <si>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</si>
  <si>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</si>
  <si>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</si>
  <si>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</si>
  <si>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</si>
  <si>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</si>
  <si>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</si>
  <si>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</si>
  <si>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</si>
  <si>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</si>
  <si>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</si>
  <si>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</si>
  <si>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</si>
  <si>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</si>
  <si>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</si>
  <si>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</si>
  <si>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</si>
  <si>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</si>
  <si>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</si>
  <si>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</si>
  <si>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</si>
  <si>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</si>
  <si>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</si>
  <si>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</si>
  <si>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</si>
  <si>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</si>
  <si>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</si>
  <si>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</si>
  <si>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</si>
  <si>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</si>
  <si>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</si>
  <si>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</si>
  <si>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</si>
  <si>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</si>
  <si>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</si>
  <si>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</si>
  <si>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</si>
  <si>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</si>
  <si>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</si>
  <si>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</si>
  <si>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</si>
  <si>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</si>
  <si>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</si>
  <si>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</si>
  <si>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</si>
  <si>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</si>
  <si>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</si>
  <si>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</si>
  <si>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</si>
  <si>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</si>
  <si>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</si>
  <si>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</si>
  <si>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</si>
  <si>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</si>
  <si>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</si>
  <si>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</si>
  <si>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</si>
  <si>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</si>
  <si>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</si>
  <si>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</si>
  <si>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</si>
  <si>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</si>
  <si>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</si>
  <si>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</si>
  <si>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</si>
  <si>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</si>
  <si>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</si>
  <si>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</si>
  <si>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</si>
  <si>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</si>
  <si>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</si>
  <si>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</si>
  <si>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</si>
  <si>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</si>
  <si>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</si>
  <si>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</si>
  <si>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</si>
  <si>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</si>
  <si>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</si>
  <si>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</si>
  <si>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</si>
  <si>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</si>
  <si>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</si>
  <si>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</si>
  <si>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</si>
  <si>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</si>
  <si>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</si>
  <si>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</si>
  <si>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</si>
  <si>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</si>
  <si>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</si>
  <si>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</si>
  <si>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</si>
  <si>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</si>
  <si>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</si>
  <si>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</si>
  <si>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</si>
  <si>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</si>
  <si>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</si>
  <si>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</si>
  <si>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</si>
  <si>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</si>
  <si>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</si>
  <si>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</si>
  <si>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</si>
  <si>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</si>
  <si>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</si>
  <si>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</si>
  <si>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</si>
  <si>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</si>
  <si>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</si>
  <si>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</si>
  <si>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</si>
  <si>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</si>
  <si>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</si>
  <si>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</si>
  <si>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</si>
  <si>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</si>
  <si>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</si>
  <si>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</si>
  <si>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</si>
  <si>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</si>
  <si>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</si>
  <si>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</si>
  <si>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</si>
  <si>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</si>
  <si>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</si>
  <si>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</si>
  <si>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</si>
  <si>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</si>
  <si>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</si>
  <si>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</si>
  <si>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</si>
  <si>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</si>
  <si>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</si>
  <si>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</si>
  <si>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</si>
  <si>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</si>
  <si>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</si>
  <si>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</si>
  <si>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</si>
  <si>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</si>
  <si>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</si>
  <si>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</si>
  <si>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</si>
  <si>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</si>
  <si>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</si>
  <si>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</si>
  <si>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</si>
  <si>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</si>
  <si>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</si>
  <si>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</si>
  <si>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</si>
  <si>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</si>
  <si>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</si>
  <si>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</si>
  <si>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</si>
  <si>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</si>
  <si>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</si>
  <si>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</si>
  <si>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</si>
  <si>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</si>
  <si>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</si>
  <si>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</si>
  <si>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</si>
  <si>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</si>
  <si>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</si>
  <si>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</si>
  <si>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</si>
  <si>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</si>
  <si>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</si>
  <si>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</si>
  <si>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</si>
  <si>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</si>
  <si>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</si>
  <si>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</si>
  <si>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</si>
  <si>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</si>
  <si>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</si>
  <si>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</si>
  <si>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</si>
  <si>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</si>
  <si>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</si>
  <si>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</si>
  <si>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</si>
  <si>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</si>
  <si>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</si>
  <si>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</si>
  <si>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</si>
  <si>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</si>
  <si>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</si>
  <si>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</si>
  <si>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</si>
  <si>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</si>
  <si>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</si>
  <si>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</si>
  <si>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</si>
  <si>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</si>
  <si>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</si>
  <si>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</si>
  <si>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</si>
  <si>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</si>
  <si>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</si>
  <si>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</si>
  <si>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</si>
  <si>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</si>
  <si>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</si>
  <si>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</si>
  <si>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</si>
  <si>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</si>
  <si>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</si>
  <si>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</si>
  <si>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</si>
  <si>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</si>
  <si>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</si>
  <si>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</si>
  <si>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</si>
  <si>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</si>
  <si>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</si>
  <si>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</si>
  <si>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</si>
  <si>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</si>
  <si>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</si>
  <si>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</si>
  <si>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</si>
  <si>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</si>
  <si>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</si>
  <si>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</si>
  <si>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</si>
  <si>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</si>
  <si>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</si>
  <si>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</si>
  <si>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</si>
  <si>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</si>
  <si>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</si>
  <si>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</si>
  <si>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</si>
  <si>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</si>
  <si>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</si>
  <si>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</si>
  <si>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</si>
  <si>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</si>
  <si>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</si>
  <si>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</si>
  <si>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</si>
  <si>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</si>
  <si>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</si>
  <si>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</si>
  <si>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</si>
  <si>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</si>
  <si>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</si>
  <si>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</si>
  <si>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</si>
  <si>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</si>
  <si>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</si>
  <si>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</si>
  <si>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</si>
  <si>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</si>
  <si>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</si>
  <si>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</si>
  <si>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</si>
  <si>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</si>
  <si>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</si>
  <si>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</si>
  <si>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</si>
  <si>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</si>
  <si>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</si>
  <si>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</si>
  <si>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</si>
  <si>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</si>
  <si>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</si>
  <si>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</si>
  <si>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</si>
  <si>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</si>
  <si>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</si>
  <si>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</si>
  <si>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</si>
  <si>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</si>
  <si>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</si>
  <si>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</si>
  <si>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</si>
  <si>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</si>
  <si>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</si>
  <si>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</si>
  <si>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</si>
  <si>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</si>
  <si>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</si>
  <si>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</si>
  <si>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</si>
  <si>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</si>
  <si>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</si>
  <si>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</si>
  <si>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</si>
  <si>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</si>
  <si>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</si>
  <si>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</si>
  <si>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</si>
  <si>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</si>
  <si>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</si>
  <si>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</si>
  <si>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</si>
  <si>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</si>
  <si>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</si>
  <si>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</si>
  <si>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</si>
  <si>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</si>
  <si>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</si>
  <si>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</si>
  <si>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</si>
  <si>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</si>
  <si>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</si>
  <si>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</si>
  <si>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</si>
  <si>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</si>
  <si>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</si>
  <si>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</si>
  <si>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</si>
  <si>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</si>
  <si>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</si>
  <si>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</si>
  <si>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</si>
  <si>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</si>
  <si>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</si>
  <si>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</si>
  <si>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</si>
  <si>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</si>
  <si>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</si>
  <si>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</si>
  <si>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</si>
  <si>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</si>
  <si>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</si>
  <si>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</si>
  <si>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</si>
  <si>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</si>
  <si>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</si>
  <si>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</si>
  <si>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</si>
  <si>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</si>
  <si>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</si>
  <si>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</si>
  <si>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</si>
  <si>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</si>
  <si>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</si>
  <si>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</si>
  <si>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</si>
  <si>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</si>
  <si>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</si>
  <si>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</si>
  <si>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</si>
  <si>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</si>
  <si>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</si>
  <si>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</si>
  <si>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</si>
  <si>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</si>
  <si>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</si>
  <si>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</si>
  <si>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</si>
  <si>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</si>
  <si>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</si>
  <si>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</si>
  <si>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</si>
  <si>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</si>
  <si>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</si>
  <si>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</si>
  <si>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</si>
  <si>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</si>
  <si>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</si>
  <si>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</si>
  <si>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</si>
  <si>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</si>
  <si>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</si>
  <si>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</si>
  <si>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</si>
  <si>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</si>
  <si>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</si>
  <si>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</si>
  <si>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</si>
  <si>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</si>
  <si>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</si>
  <si>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</si>
  <si>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</si>
  <si>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</si>
  <si>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</si>
  <si>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</si>
  <si>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</si>
  <si>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</si>
  <si>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</si>
  <si>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</si>
  <si>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</si>
  <si>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</si>
  <si>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</si>
  <si>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</si>
  <si>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</si>
  <si>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</si>
  <si>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</si>
  <si>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</si>
  <si>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</si>
  <si>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</si>
  <si>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</si>
  <si>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</si>
  <si>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</si>
  <si>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</si>
  <si>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</si>
  <si>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</si>
  <si>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</si>
  <si>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</si>
  <si>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</si>
  <si>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</si>
  <si>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</si>
  <si>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</si>
  <si>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</si>
  <si>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</si>
  <si>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</si>
  <si>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</si>
  <si>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</si>
  <si>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</si>
  <si>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</si>
  <si>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</si>
  <si>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</si>
  <si>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</si>
  <si>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</si>
  <si>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</si>
  <si>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</si>
  <si>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</si>
  <si>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</si>
  <si>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</si>
  <si>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</si>
  <si>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</si>
  <si>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</si>
  <si>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</si>
  <si>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</si>
  <si>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</si>
  <si>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</si>
  <si>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</si>
  <si>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</si>
  <si>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</si>
  <si>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</si>
  <si>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</si>
  <si>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</si>
  <si>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</si>
  <si>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</si>
  <si>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</si>
  <si>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</si>
  <si>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</si>
  <si>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</si>
  <si>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</si>
  <si>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</si>
  <si>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</si>
  <si>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</si>
  <si>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</si>
  <si>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</si>
  <si>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</si>
  <si>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</si>
  <si>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</si>
  <si>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</si>
  <si>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</si>
  <si>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</si>
  <si>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</si>
  <si>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</si>
  <si>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</si>
  <si>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</si>
  <si>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</si>
  <si>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</si>
  <si>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</si>
  <si>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</si>
  <si>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</si>
  <si>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</si>
  <si>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</si>
  <si>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</si>
  <si>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</si>
  <si>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</si>
  <si>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</si>
  <si>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</si>
  <si>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</si>
  <si>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</si>
  <si>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</si>
  <si>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</si>
  <si>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</si>
  <si>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</si>
  <si>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</si>
  <si>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</si>
  <si>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</si>
  <si>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</si>
  <si>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</si>
  <si>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</si>
  <si>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</si>
  <si>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</si>
  <si>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</si>
  <si>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</si>
  <si>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</si>
  <si>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</si>
  <si>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</si>
  <si>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</si>
  <si>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</si>
  <si>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</si>
  <si>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</si>
  <si>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</si>
  <si>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</si>
  <si>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</si>
  <si>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</si>
  <si>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</si>
  <si>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</si>
  <si>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</si>
  <si>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</si>
  <si>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</si>
  <si>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</si>
  <si>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</si>
  <si>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</si>
  <si>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</si>
  <si>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</si>
  <si>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</si>
  <si>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</si>
  <si>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</si>
  <si>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</si>
  <si>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</si>
  <si>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</si>
  <si>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</si>
  <si>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</si>
  <si>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</si>
  <si>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</si>
  <si>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</si>
  <si>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</si>
  <si>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</si>
  <si>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</si>
  <si>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</si>
  <si>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</si>
  <si>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</si>
  <si>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</si>
  <si>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</si>
  <si>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</si>
  <si>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</si>
  <si>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</si>
  <si>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</si>
  <si>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</si>
  <si>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</si>
  <si>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</si>
  <si>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</si>
  <si>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</si>
  <si>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</si>
  <si>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</si>
  <si>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</si>
  <si>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</si>
  <si>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</si>
  <si>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</si>
  <si>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</si>
  <si>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</si>
  <si>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</si>
  <si>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</si>
  <si>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</si>
  <si>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</si>
  <si>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</si>
  <si>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</si>
  <si>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</si>
  <si>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</si>
  <si>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</si>
  <si>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</si>
  <si>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</si>
  <si>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</si>
  <si>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</si>
  <si>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</si>
  <si>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</si>
  <si>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</si>
  <si>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</si>
  <si>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</si>
  <si>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</si>
  <si>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</si>
  <si>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</si>
  <si>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</si>
  <si>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</si>
  <si>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</si>
  <si>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</si>
  <si>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</si>
  <si>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</si>
  <si>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</si>
  <si>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</si>
  <si>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</si>
  <si>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</si>
  <si>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</si>
  <si>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</si>
  <si>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</si>
  <si>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</si>
  <si>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</si>
  <si>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</si>
  <si>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</si>
  <si>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</si>
  <si>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</si>
  <si>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</si>
  <si>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</si>
  <si>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</si>
  <si>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</si>
  <si>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</si>
  <si>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</si>
  <si>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</si>
  <si>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</si>
  <si>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</si>
  <si>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</si>
  <si>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</si>
  <si>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</si>
  <si>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</si>
  <si>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</si>
  <si>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</si>
  <si>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</si>
  <si>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</si>
  <si>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</si>
  <si>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</si>
  <si>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</si>
  <si>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</si>
  <si>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</si>
  <si>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</si>
  <si>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</si>
  <si>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</si>
  <si>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</si>
  <si>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</si>
  <si>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</si>
  <si>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</si>
  <si>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</si>
  <si>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</si>
  <si>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</si>
  <si>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</si>
  <si>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</si>
  <si>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</si>
  <si>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</si>
  <si>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</si>
  <si>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</si>
  <si>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</si>
  <si>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</si>
  <si>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</si>
  <si>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</si>
  <si>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</si>
  <si>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</si>
  <si>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</si>
  <si>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</si>
  <si>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</si>
  <si>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</si>
  <si>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</si>
  <si>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</si>
  <si>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</si>
  <si>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</si>
  <si>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</si>
  <si>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</si>
  <si>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</si>
  <si>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</si>
  <si>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</si>
  <si>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</si>
  <si>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</si>
  <si>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</si>
  <si>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</si>
  <si>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</si>
  <si>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</si>
  <si>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</si>
  <si>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</si>
  <si>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</si>
  <si>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</si>
  <si>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</si>
  <si>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</si>
  <si>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</si>
  <si>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</si>
  <si>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</si>
  <si>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</si>
  <si>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</si>
  <si>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</si>
  <si>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</si>
  <si>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</si>
  <si>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</si>
  <si>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</si>
  <si>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</si>
  <si>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</si>
  <si>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</si>
  <si>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</si>
  <si>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</si>
  <si>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</si>
  <si>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</si>
  <si>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</si>
  <si>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</si>
  <si>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</si>
  <si>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</si>
  <si>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</si>
  <si>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</si>
  <si>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</si>
  <si>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</si>
  <si>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</si>
  <si>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</si>
  <si>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</si>
  <si>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</si>
  <si>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</si>
  <si>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</si>
  <si>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</si>
  <si>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</si>
  <si>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</si>
  <si>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</si>
  <si>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</si>
  <si>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</si>
  <si>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</si>
  <si>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</si>
  <si>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</si>
  <si>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</si>
  <si>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</si>
  <si>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</si>
  <si>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</si>
  <si>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</si>
  <si>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</si>
  <si>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</si>
  <si>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</si>
  <si>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</si>
  <si>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</si>
  <si>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</si>
  <si>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</si>
  <si>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</si>
  <si>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</si>
  <si>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</si>
  <si>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</si>
  <si>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</si>
  <si>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</si>
  <si>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</si>
  <si>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</si>
  <si>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</si>
  <si>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</si>
  <si>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</si>
  <si>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</si>
  <si>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</si>
  <si>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</si>
  <si>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</si>
  <si>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</si>
  <si>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</si>
  <si>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</si>
  <si>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</si>
  <si>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</si>
  <si>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</si>
  <si>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</si>
  <si>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</si>
  <si>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</si>
  <si>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</si>
  <si>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</si>
  <si>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</si>
  <si>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</si>
  <si>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</si>
  <si>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</si>
  <si>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</si>
  <si>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</si>
  <si>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</si>
  <si>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</si>
  <si>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</si>
  <si>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</si>
  <si>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</si>
  <si>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</si>
  <si>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</si>
  <si>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</si>
  <si>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</si>
  <si>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</si>
  <si>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</si>
  <si>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</si>
  <si>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</si>
  <si>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</si>
  <si>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</si>
  <si>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</si>
  <si>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</si>
  <si>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</si>
  <si>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</si>
  <si>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</si>
  <si>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</si>
  <si>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</si>
  <si>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</si>
  <si>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</si>
  <si>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</si>
  <si>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</si>
  <si>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</si>
  <si>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</si>
  <si>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</si>
  <si>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</si>
  <si>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</si>
  <si>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</si>
  <si>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</si>
  <si>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</si>
  <si>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</si>
  <si>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</si>
  <si>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</si>
  <si>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</si>
  <si>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</si>
  <si>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</si>
  <si>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</si>
  <si>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</si>
  <si>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</si>
  <si>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</si>
  <si>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</si>
  <si>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</si>
  <si>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</si>
  <si>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</si>
  <si>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</si>
  <si>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</si>
  <si>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</si>
  <si>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</si>
  <si>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</si>
  <si>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</si>
  <si>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</si>
  <si>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</si>
  <si>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</si>
  <si>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</si>
  <si>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</si>
  <si>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</si>
  <si>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</si>
  <si>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</si>
  <si>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</si>
  <si>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</si>
  <si>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</si>
  <si>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</si>
  <si>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</si>
  <si>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</si>
  <si>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</si>
  <si>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</si>
  <si>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</si>
  <si>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</si>
  <si>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</si>
  <si>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</si>
  <si>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</si>
  <si>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</si>
  <si>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</si>
  <si>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</si>
  <si>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</si>
  <si>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</si>
  <si>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</si>
  <si>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</si>
  <si>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</si>
  <si>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</si>
  <si>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</si>
  <si>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</si>
  <si>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</si>
  <si>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</si>
  <si>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</si>
  <si>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</si>
  <si>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</si>
  <si>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</si>
  <si>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</si>
  <si>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</si>
  <si>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</si>
  <si>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</si>
  <si>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</si>
  <si>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</si>
  <si>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</si>
  <si>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</si>
  <si>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</si>
  <si>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</si>
  <si>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</si>
  <si>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</si>
  <si>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</si>
  <si>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</si>
  <si>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</si>
  <si>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</si>
  <si>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</si>
  <si>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</si>
  <si>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</si>
  <si>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</si>
  <si>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</si>
  <si>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</si>
  <si>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</si>
  <si>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</si>
  <si>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</si>
  <si>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</si>
  <si>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</si>
  <si>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</si>
  <si>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</si>
  <si>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</si>
  <si>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</si>
  <si>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</si>
  <si>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</si>
  <si>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</si>
  <si>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</si>
  <si>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</si>
  <si>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</si>
  <si>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</si>
  <si>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</si>
  <si>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</si>
  <si>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</si>
  <si>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</si>
  <si>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</si>
  <si>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</si>
  <si>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</si>
  <si>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</si>
  <si>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</si>
  <si>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</si>
  <si>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</si>
  <si>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</si>
  <si>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</si>
  <si>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</si>
  <si>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</si>
  <si>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</si>
  <si>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</si>
  <si>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</si>
  <si>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</si>
  <si>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</si>
  <si>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</si>
  <si>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</si>
  <si>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</si>
  <si>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</si>
  <si>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</si>
  <si>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</si>
  <si>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</si>
  <si>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</si>
  <si>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</si>
  <si>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</si>
  <si>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</si>
  <si>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</si>
  <si>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</si>
  <si>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</si>
  <si>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</si>
  <si>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</si>
  <si>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</si>
  <si>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</si>
  <si>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</si>
  <si>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</si>
  <si>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</si>
  <si>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</si>
  <si>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</si>
  <si>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</si>
  <si>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</si>
  <si>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</si>
  <si>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</si>
  <si>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</si>
  <si>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</si>
  <si>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</si>
  <si>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</si>
  <si>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</si>
  <si>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</si>
  <si>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</si>
  <si>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</si>
  <si>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</si>
  <si>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</si>
  <si>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</si>
  <si>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</si>
  <si>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</si>
  <si>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</si>
  <si>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</si>
  <si>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</si>
  <si>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</si>
  <si>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</si>
  <si>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</si>
  <si>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</si>
  <si>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</si>
  <si>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</si>
  <si>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</si>
  <si>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</si>
  <si>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</si>
  <si>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</si>
  <si>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</si>
  <si>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</si>
  <si>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</si>
  <si>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</si>
  <si>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</si>
  <si>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</si>
  <si>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</si>
  <si>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</si>
  <si>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</si>
  <si>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</si>
  <si>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</si>
  <si>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</si>
  <si>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</si>
  <si>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</si>
  <si>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</si>
  <si>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</si>
  <si>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</si>
  <si>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</si>
  <si>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</si>
  <si>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</si>
  <si>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</si>
  <si>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</si>
  <si>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</si>
  <si>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</si>
  <si>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</si>
  <si>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</si>
  <si>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</si>
  <si>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</si>
  <si>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</si>
  <si>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</si>
  <si>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</si>
  <si>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</si>
  <si>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</si>
  <si>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</si>
  <si>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</si>
  <si>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</si>
  <si>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</si>
  <si>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</si>
  <si>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</si>
  <si>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</si>
  <si>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</si>
  <si>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</si>
  <si>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</si>
  <si>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</si>
  <si>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</si>
  <si>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</si>
  <si>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</si>
  <si>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</si>
  <si>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</si>
  <si>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</si>
  <si>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</si>
  <si>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</si>
  <si>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</si>
  <si>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</si>
  <si>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</si>
  <si>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</si>
  <si>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</si>
  <si>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</si>
  <si>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</si>
  <si>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</si>
  <si>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</si>
  <si>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</si>
  <si>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</si>
  <si>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</si>
  <si>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</si>
  <si>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</si>
  <si>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</si>
  <si>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</si>
  <si>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</si>
  <si>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</si>
  <si>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</si>
  <si>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</si>
  <si>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</si>
  <si>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</si>
  <si>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</si>
  <si>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</si>
  <si>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</si>
  <si>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</si>
  <si>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</si>
  <si>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</si>
  <si>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</si>
  <si>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</si>
  <si>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</si>
  <si>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</si>
  <si>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</si>
  <si>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</si>
  <si>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</si>
  <si>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</si>
  <si>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</si>
  <si>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</si>
  <si>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</si>
  <si>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</si>
  <si>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</si>
  <si>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</si>
  <si>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</si>
  <si>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</si>
  <si>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</si>
  <si>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</si>
  <si>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</si>
  <si>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</si>
  <si>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</si>
  <si>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</si>
  <si>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</si>
  <si>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</si>
  <si>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</si>
  <si>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</si>
  <si>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</si>
  <si>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</si>
  <si>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</si>
  <si>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</si>
  <si>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</si>
  <si>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</si>
  <si>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</si>
  <si>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</si>
  <si>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</si>
  <si>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</si>
  <si>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</si>
  <si>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</si>
  <si>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</si>
  <si>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</si>
  <si>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</si>
  <si>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</si>
  <si>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</si>
  <si>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</si>
  <si>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</si>
  <si>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</si>
  <si>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</si>
  <si>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</si>
  <si>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</si>
  <si>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</si>
  <si>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</si>
  <si>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</si>
  <si>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</si>
  <si>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</si>
  <si>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</si>
  <si>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</si>
  <si>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</si>
  <si>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</si>
  <si>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</si>
  <si>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</si>
  <si>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</si>
  <si>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</si>
  <si>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</si>
  <si>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</si>
  <si>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</si>
  <si>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</si>
  <si>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</si>
  <si>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</si>
  <si>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</si>
  <si>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</si>
  <si>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</si>
  <si>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</si>
  <si>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</si>
  <si>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</si>
  <si>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</si>
  <si>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</si>
  <si>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</si>
  <si>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</si>
  <si>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</si>
  <si>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</si>
  <si>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</si>
  <si>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</si>
  <si>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</si>
  <si>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</si>
  <si>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</si>
  <si>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</si>
  <si>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</si>
  <si>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</si>
  <si>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</si>
  <si>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</si>
  <si>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</si>
  <si>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</si>
  <si>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</si>
  <si>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</si>
  <si>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</si>
  <si>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</si>
  <si>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</si>
  <si>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</si>
  <si>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</si>
  <si>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</si>
  <si>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</si>
  <si>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</si>
  <si>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</si>
  <si>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</si>
  <si>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</si>
  <si>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</si>
  <si>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</si>
  <si>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</si>
  <si>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</si>
  <si>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</si>
  <si>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</si>
  <si>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</si>
  <si>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</si>
  <si>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</si>
  <si>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</si>
  <si>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</si>
  <si>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</si>
  <si>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</si>
  <si>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</si>
  <si>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</si>
  <si>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</si>
  <si>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</si>
  <si>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</si>
  <si>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</si>
  <si>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</si>
  <si>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</si>
  <si>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</si>
  <si>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</si>
  <si>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</si>
  <si>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</si>
  <si>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</si>
  <si>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</si>
  <si>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</si>
  <si>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</si>
  <si>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</si>
  <si>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</si>
  <si>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</si>
  <si>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</si>
  <si>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</si>
  <si>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</si>
  <si>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</si>
  <si>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</si>
  <si>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</si>
  <si>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</si>
  <si>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</si>
  <si>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</si>
  <si>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</si>
  <si>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</si>
  <si>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</si>
  <si>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</si>
  <si>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</si>
  <si>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</si>
  <si>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</si>
  <si>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</si>
  <si>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</si>
  <si>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</si>
  <si>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</si>
  <si>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</si>
  <si>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</si>
  <si>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</si>
  <si>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</si>
  <si>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</si>
  <si>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</si>
  <si>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</si>
  <si>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</si>
  <si>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</si>
  <si>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</si>
  <si>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</si>
  <si>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</si>
  <si>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</si>
  <si>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</si>
  <si>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</si>
  <si>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</si>
  <si>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</si>
  <si>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</si>
  <si>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</si>
  <si>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</si>
  <si>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</si>
  <si>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</si>
  <si>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</si>
  <si>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</si>
  <si>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</si>
  <si>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</si>
  <si>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</si>
  <si>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</si>
  <si>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</si>
  <si>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</si>
  <si>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</si>
  <si>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</si>
  <si>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</si>
  <si>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</si>
  <si>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</si>
  <si>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</si>
  <si>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</si>
  <si>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</si>
  <si>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</si>
  <si>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</si>
  <si>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</si>
  <si>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</si>
  <si>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</si>
  <si>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</si>
  <si>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</si>
  <si>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</si>
  <si>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</si>
  <si>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</si>
  <si>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</si>
  <si>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</si>
  <si>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</si>
  <si>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</si>
  <si>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</si>
  <si>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</si>
  <si>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</si>
  <si>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</si>
  <si>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</si>
  <si>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</si>
  <si>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</si>
  <si>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</si>
  <si>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</si>
  <si>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</si>
  <si>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</si>
  <si>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</si>
  <si>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</si>
  <si>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</si>
  <si>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</si>
  <si>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</si>
  <si>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</si>
  <si>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</si>
  <si>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</si>
  <si>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</si>
  <si>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</si>
  <si>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</si>
  <si>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</si>
  <si>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</si>
  <si>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</si>
  <si>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</si>
  <si>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</si>
  <si>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</si>
  <si>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</si>
  <si>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</si>
  <si>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</si>
  <si>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</si>
  <si>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</si>
  <si>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</si>
  <si>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</si>
  <si>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</si>
  <si>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</si>
  <si>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</si>
  <si>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</si>
  <si>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</si>
  <si>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</si>
  <si>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</si>
  <si>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</si>
  <si>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</si>
  <si>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</si>
  <si>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</si>
  <si>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</si>
  <si>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</si>
  <si>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</si>
  <si>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</si>
  <si>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</si>
  <si>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</si>
  <si>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</si>
  <si>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</si>
  <si>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</si>
  <si>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</si>
  <si>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</si>
  <si>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</si>
  <si>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</si>
  <si>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</si>
  <si>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</si>
  <si>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</si>
  <si>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</si>
  <si>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</si>
  <si>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</si>
  <si>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</si>
  <si>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</si>
  <si>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</si>
  <si>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</si>
  <si>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</si>
  <si>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</si>
  <si>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</si>
  <si>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</si>
  <si>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</si>
  <si>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</si>
  <si>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</si>
  <si>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</si>
  <si>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</si>
  <si>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</si>
  <si>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</si>
  <si>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</si>
  <si>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</si>
  <si>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</si>
  <si>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</si>
  <si>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</si>
  <si>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</si>
  <si>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</si>
  <si>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</si>
  <si>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</si>
  <si>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</si>
  <si>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</si>
  <si>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</si>
  <si>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</si>
  <si>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</si>
  <si>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</si>
  <si>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</si>
  <si>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</si>
  <si>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</si>
  <si>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</si>
  <si>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</si>
  <si>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</si>
  <si>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</si>
  <si>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</si>
  <si>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</si>
  <si>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</si>
  <si>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</si>
  <si>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</si>
  <si>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</si>
  <si>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</si>
  <si>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</si>
  <si>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</si>
  <si>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</si>
  <si>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</si>
  <si>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</si>
  <si>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</si>
  <si>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</si>
  <si>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</si>
  <si>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</si>
  <si>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</si>
  <si>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</si>
  <si>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</si>
  <si>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</si>
  <si>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</si>
  <si>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</si>
  <si>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</si>
  <si>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</si>
  <si>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</si>
  <si>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</si>
  <si>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</si>
  <si>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</si>
  <si>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</si>
  <si>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</si>
  <si>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</si>
  <si>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</si>
  <si>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</si>
  <si>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</si>
  <si>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</si>
  <si>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</si>
  <si>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</si>
  <si>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</si>
  <si>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</si>
  <si>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</si>
  <si>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</si>
  <si>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</si>
  <si>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</si>
  <si>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</si>
  <si>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</si>
  <si>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</si>
  <si>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</si>
  <si>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</si>
  <si>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</si>
  <si>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</si>
  <si>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</si>
  <si>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</si>
  <si>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</si>
  <si>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</si>
  <si>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</si>
  <si>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</si>
  <si>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</si>
  <si>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</si>
  <si>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</si>
  <si>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</si>
  <si>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</si>
  <si>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</si>
  <si>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</si>
  <si>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</si>
  <si>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</si>
  <si>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</si>
  <si>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</si>
  <si>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</si>
  <si>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</si>
  <si>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</si>
  <si>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</si>
  <si>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</si>
  <si>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</si>
  <si>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</si>
  <si>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</si>
  <si>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</si>
  <si>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</si>
  <si>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</si>
  <si>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</si>
  <si>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</si>
  <si>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</si>
  <si>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</si>
  <si>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</si>
  <si>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</si>
  <si>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</si>
  <si>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</si>
  <si>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</si>
  <si>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</si>
  <si>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</si>
  <si>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</si>
  <si>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</si>
  <si>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</si>
  <si>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</si>
  <si>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</si>
  <si>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</si>
  <si>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</si>
  <si>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</si>
  <si>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</si>
  <si>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</si>
  <si>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</si>
  <si>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</si>
  <si>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</si>
  <si>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</si>
  <si>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</si>
  <si>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</si>
  <si>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</si>
  <si>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</si>
  <si>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</si>
  <si>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</si>
  <si>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</si>
  <si>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</si>
  <si>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</si>
  <si>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</si>
  <si>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</si>
  <si>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</si>
  <si>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</si>
  <si>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</si>
  <si>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</si>
  <si>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</si>
  <si>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</si>
  <si>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</si>
  <si>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</si>
  <si>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</si>
  <si>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</si>
  <si>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</si>
  <si>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</si>
  <si>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</si>
  <si>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</si>
  <si>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</si>
  <si>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</si>
  <si>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</si>
  <si>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</si>
  <si>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</si>
  <si>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</si>
  <si>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</si>
  <si>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</si>
  <si>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</si>
  <si>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</si>
  <si>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</si>
  <si>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</si>
  <si>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</si>
  <si>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</si>
  <si>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</si>
  <si>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</si>
  <si>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</si>
  <si>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</si>
  <si>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</si>
  <si>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</si>
  <si>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</si>
  <si>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</si>
  <si>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</si>
  <si>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</si>
  <si>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</si>
  <si>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</si>
  <si>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</si>
  <si>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</si>
  <si>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</si>
  <si>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</si>
  <si>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</si>
  <si>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</si>
  <si>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</si>
  <si>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</si>
  <si>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</si>
  <si>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</si>
  <si>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</si>
  <si>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</si>
  <si>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</si>
  <si>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</si>
  <si>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</si>
  <si>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</si>
  <si>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</si>
  <si>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</si>
  <si>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</si>
  <si>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</si>
  <si>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</si>
  <si>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</si>
  <si>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</si>
  <si>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</si>
  <si>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</si>
  <si>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</si>
  <si>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</si>
  <si>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</si>
  <si>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</si>
  <si>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</si>
  <si>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</si>
  <si>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</si>
  <si>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</si>
  <si>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</si>
  <si>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</si>
  <si>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</si>
  <si>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</si>
  <si>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</si>
  <si>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</si>
  <si>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</si>
  <si>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</si>
  <si>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</si>
  <si>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</si>
  <si>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</si>
  <si>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</si>
  <si>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</si>
  <si>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</si>
  <si>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</si>
  <si>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</si>
  <si>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</si>
  <si>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</si>
  <si>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</si>
  <si>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</si>
  <si>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</si>
  <si>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</si>
  <si>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</si>
  <si>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</si>
  <si>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</si>
  <si>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</si>
  <si>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</si>
  <si>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</si>
  <si>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</si>
  <si>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</si>
  <si>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</si>
  <si>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</si>
  <si>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</si>
  <si>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</si>
  <si>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</si>
  <si>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</si>
  <si>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</si>
  <si>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</si>
  <si>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</si>
  <si>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</si>
  <si>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</si>
  <si>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</si>
  <si>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</si>
  <si>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</si>
  <si>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</si>
  <si>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</si>
  <si>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</si>
  <si>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</si>
  <si>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</si>
  <si>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</si>
  <si>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</si>
  <si>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</si>
  <si>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</si>
  <si>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</si>
  <si>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</si>
  <si>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</si>
  <si>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</si>
  <si>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</si>
  <si>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</si>
  <si>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</si>
  <si>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</si>
  <si>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</si>
  <si>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</si>
  <si>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</si>
  <si>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</si>
  <si>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</si>
  <si>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</si>
  <si>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</si>
  <si>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</si>
  <si>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</si>
  <si>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</si>
  <si>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</si>
  <si>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</si>
  <si>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</si>
  <si>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</si>
  <si>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</si>
  <si>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</si>
  <si>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</si>
  <si>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</si>
  <si>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</si>
  <si>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</si>
  <si>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</si>
  <si>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</si>
  <si>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</si>
  <si>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</si>
  <si>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</si>
  <si>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</si>
  <si>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</si>
  <si>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</si>
  <si>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</si>
  <si>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</si>
  <si>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</si>
  <si>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</si>
  <si>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</si>
  <si>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</si>
  <si>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</si>
  <si>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</si>
  <si>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</si>
  <si>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</si>
  <si>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</si>
  <si>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</si>
  <si>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</si>
  <si>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</si>
  <si>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</si>
  <si>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</si>
  <si>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</si>
  <si>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</si>
  <si>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</si>
  <si>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</si>
  <si>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</si>
  <si>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</si>
  <si>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</si>
  <si>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</si>
  <si>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</si>
  <si>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</si>
  <si>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</si>
  <si>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</si>
  <si>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</si>
  <si>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</si>
  <si>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</si>
  <si>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</si>
  <si>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</si>
  <si>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</si>
  <si>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</si>
  <si>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</si>
  <si>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</si>
  <si>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</si>
  <si>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</si>
  <si>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</si>
  <si>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</si>
  <si>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</si>
  <si>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</si>
  <si>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</si>
  <si>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</si>
  <si>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</si>
  <si>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</si>
  <si>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</si>
  <si>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</si>
  <si>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</si>
  <si>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</si>
  <si>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</si>
  <si>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</si>
  <si>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</si>
  <si>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</si>
  <si>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</si>
  <si>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</si>
  <si>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</si>
  <si>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</si>
  <si>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</si>
  <si>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</si>
  <si>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</si>
  <si>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</si>
  <si>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</si>
  <si>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</si>
  <si>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</si>
  <si>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</si>
  <si>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</si>
  <si>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</si>
  <si>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</si>
  <si>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</si>
  <si>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</si>
  <si>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</si>
  <si>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</si>
  <si>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</si>
  <si>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</si>
  <si>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</si>
  <si>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</si>
  <si>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</si>
  <si>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</si>
  <si>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</si>
  <si>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</si>
  <si>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</si>
  <si>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</si>
  <si>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</si>
  <si>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</si>
  <si>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</si>
  <si>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</si>
  <si>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</si>
  <si>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</si>
  <si>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</si>
  <si>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</si>
  <si>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</si>
  <si>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</si>
  <si>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</si>
  <si>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</si>
  <si>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</si>
  <si>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</si>
  <si>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</si>
  <si>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</si>
  <si>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</si>
  <si>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</si>
  <si>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</si>
  <si>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</si>
  <si>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</si>
  <si>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</si>
  <si>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</si>
  <si>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</si>
  <si>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</si>
  <si>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</si>
  <si>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</si>
  <si>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</si>
  <si>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</si>
  <si>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</si>
  <si>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</si>
  <si>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</si>
  <si>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</si>
  <si>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</si>
  <si>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</si>
  <si>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</si>
  <si>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</si>
  <si>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</si>
  <si>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</si>
  <si>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</si>
  <si>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</si>
  <si>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</si>
  <si>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</si>
  <si>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</si>
  <si>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</si>
  <si>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</si>
  <si>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</si>
  <si>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</si>
  <si>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</si>
  <si>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</si>
  <si>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</si>
  <si>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</si>
  <si>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</si>
  <si>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</si>
  <si>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</si>
  <si>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</si>
  <si>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</si>
  <si>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</si>
  <si>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</si>
  <si>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</si>
  <si>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</si>
  <si>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</si>
  <si>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</si>
  <si>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</si>
  <si>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</si>
  <si>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</si>
  <si>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</si>
  <si>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</si>
  <si>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</si>
  <si>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</si>
  <si>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</si>
  <si>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</si>
  <si>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</si>
  <si>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</si>
  <si>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</si>
  <si>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</si>
  <si>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</si>
  <si>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</si>
  <si>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</si>
  <si>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</si>
  <si>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</si>
  <si>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</si>
  <si>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</si>
  <si>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</si>
  <si>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</si>
  <si>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</si>
  <si>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</si>
  <si>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</si>
  <si>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</si>
  <si>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</si>
  <si>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</si>
  <si>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</si>
  <si>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</si>
  <si>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</si>
  <si>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</si>
  <si>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</si>
  <si>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</si>
  <si>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</si>
  <si>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</si>
  <si>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</si>
  <si>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</si>
  <si>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</si>
  <si>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</si>
  <si>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</si>
  <si>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</si>
  <si>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</si>
  <si>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</si>
  <si>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</si>
  <si>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</si>
  <si>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</si>
  <si>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</si>
  <si>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</si>
  <si>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</si>
  <si>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</si>
  <si>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</si>
  <si>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</si>
  <si>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</si>
  <si>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</si>
  <si>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</si>
  <si>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</si>
  <si>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</si>
  <si>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</si>
  <si>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</si>
  <si>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</si>
  <si>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</si>
  <si>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</si>
  <si>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</si>
  <si>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</si>
  <si>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</si>
  <si>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</si>
  <si>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</si>
  <si>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</si>
  <si>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</si>
  <si>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</si>
  <si>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</si>
  <si>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</si>
  <si>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</si>
  <si>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</si>
  <si>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</si>
  <si>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</si>
  <si>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</si>
  <si>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</si>
  <si>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</si>
  <si>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</si>
  <si>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</si>
  <si>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</si>
  <si>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</si>
  <si>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</si>
  <si>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</si>
  <si>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</si>
  <si>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</si>
  <si>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</si>
  <si>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</si>
  <si>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</si>
  <si>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</si>
  <si>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</si>
  <si>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</si>
  <si>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</si>
  <si>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</si>
  <si>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</si>
  <si>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</si>
  <si>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</si>
  <si>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</si>
  <si>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</si>
  <si>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</si>
  <si>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</si>
  <si>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</si>
  <si>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</si>
  <si>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</si>
  <si>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</si>
  <si>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</si>
  <si>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</si>
  <si>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</si>
  <si>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</si>
  <si>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</si>
  <si>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</si>
  <si>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</si>
  <si>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</si>
  <si>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</si>
  <si>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</si>
  <si>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</si>
  <si>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</si>
  <si>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</si>
  <si>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</si>
  <si>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</si>
  <si>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</si>
  <si>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</si>
  <si>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</si>
  <si>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</si>
  <si>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</si>
  <si>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</si>
  <si>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</si>
  <si>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</si>
  <si>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</si>
  <si>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</si>
  <si>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</si>
  <si>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</si>
  <si>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</si>
  <si>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</si>
  <si>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</si>
  <si>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</si>
  <si>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</si>
  <si>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</si>
  <si>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</si>
  <si>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</si>
  <si>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</si>
  <si>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</si>
  <si>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</si>
  <si>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</si>
  <si>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</si>
  <si>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</si>
  <si>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</si>
  <si>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</si>
  <si>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</si>
  <si>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</si>
  <si>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</si>
  <si>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</si>
  <si>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</si>
  <si>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</si>
  <si>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</si>
  <si>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</si>
  <si>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</si>
  <si>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</si>
  <si>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</si>
  <si>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</si>
  <si>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</si>
  <si>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</si>
  <si>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</si>
  <si>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</si>
  <si>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</si>
  <si>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</si>
  <si>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</si>
  <si>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</si>
  <si>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</si>
  <si>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</si>
  <si>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</si>
  <si>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</si>
  <si>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</si>
  <si>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</si>
  <si>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</si>
  <si>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</si>
  <si>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</si>
  <si>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</si>
  <si>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</si>
  <si>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</si>
  <si>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</si>
  <si>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</si>
  <si>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</si>
  <si>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</si>
  <si>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</si>
  <si>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</si>
  <si>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</si>
  <si>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</si>
  <si>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</si>
  <si>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</si>
  <si>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</si>
  <si>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</si>
  <si>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</si>
  <si>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</si>
  <si>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</si>
  <si>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</si>
  <si>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</si>
  <si>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</si>
  <si>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</si>
  <si>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</si>
  <si>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</si>
  <si>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</si>
  <si>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</si>
  <si>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</si>
  <si>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</si>
  <si>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</si>
  <si>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</si>
  <si>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</si>
  <si>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</si>
  <si>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</si>
  <si>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</si>
  <si>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</si>
  <si>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</si>
  <si>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</si>
  <si>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</si>
  <si>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</si>
  <si>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</si>
  <si>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</si>
  <si>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</si>
  <si>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</si>
  <si>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</si>
  <si>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</si>
  <si>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</si>
  <si>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</si>
  <si>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</si>
  <si>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</si>
  <si>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</si>
  <si>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</si>
  <si>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</si>
  <si>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</si>
  <si>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</si>
  <si>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</si>
  <si>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</si>
  <si>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</si>
  <si>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</si>
  <si>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</si>
  <si>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</si>
  <si>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</si>
  <si>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</si>
  <si>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</si>
  <si>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</si>
  <si>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</si>
  <si>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</si>
  <si>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</si>
  <si>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</si>
  <si>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</si>
  <si>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</si>
  <si>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</si>
  <si>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</si>
  <si>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</si>
  <si>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</si>
  <si>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</si>
  <si>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</si>
  <si>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</si>
  <si>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</si>
  <si>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</si>
  <si>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</si>
  <si>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</si>
  <si>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</si>
  <si>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</si>
  <si>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</si>
  <si>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</si>
  <si>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</si>
  <si>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</si>
  <si>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</si>
  <si>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</si>
  <si>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</si>
  <si>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</si>
  <si>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</si>
  <si>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</si>
  <si>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</si>
  <si>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</si>
  <si>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</si>
  <si>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</si>
  <si>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</si>
  <si>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</si>
  <si>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</si>
  <si>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</si>
  <si>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</si>
  <si>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</si>
  <si>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</si>
  <si>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</si>
  <si>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</si>
  <si>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</si>
  <si>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</si>
  <si>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</si>
  <si>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</si>
  <si>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</si>
  <si>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</si>
  <si>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</si>
  <si>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</si>
  <si>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</si>
  <si>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</si>
  <si>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</si>
  <si>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</si>
  <si>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</si>
  <si>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</si>
  <si>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</si>
  <si>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</si>
  <si>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</si>
  <si>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</si>
  <si>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</si>
  <si>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</si>
  <si>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</si>
  <si>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</si>
  <si>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</si>
  <si>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</si>
  <si>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</si>
  <si>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</si>
  <si>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</si>
  <si>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</si>
  <si>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</si>
  <si>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</si>
  <si>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</si>
  <si>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</si>
  <si>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</si>
  <si>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</si>
  <si>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</si>
  <si>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</si>
  <si>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</si>
  <si>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</si>
  <si>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</si>
  <si>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</si>
  <si>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</si>
  <si>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</si>
  <si>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</si>
  <si>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</si>
  <si>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</si>
  <si>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</si>
  <si>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</si>
  <si>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</si>
  <si>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</si>
  <si>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</si>
  <si>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</si>
  <si>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</si>
  <si>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</si>
  <si>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</si>
  <si>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</si>
  <si>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</si>
  <si>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</si>
  <si>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</si>
  <si>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</si>
  <si>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</si>
  <si>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</si>
  <si>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</si>
  <si>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</si>
  <si>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</si>
  <si>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</si>
  <si>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</si>
  <si>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</si>
  <si>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</si>
  <si>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</si>
  <si>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</si>
  <si>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</si>
  <si>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</si>
  <si>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</si>
  <si>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</si>
  <si>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</si>
  <si>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</si>
  <si>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</si>
  <si>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</si>
  <si>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</si>
  <si>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</si>
  <si>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</si>
  <si>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</si>
  <si>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</si>
  <si>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</si>
  <si>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</si>
  <si>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</si>
  <si>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</si>
  <si>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</si>
  <si>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</si>
  <si>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</si>
  <si>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</si>
  <si>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</si>
  <si>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</si>
  <si>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</si>
  <si>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</si>
  <si>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</si>
  <si>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</si>
  <si>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</si>
  <si>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</si>
  <si>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</si>
  <si>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</si>
  <si>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</si>
  <si>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</si>
  <si>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</si>
  <si>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</si>
  <si>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</si>
  <si>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</si>
  <si>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</si>
  <si>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</si>
  <si>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</si>
  <si>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</si>
  <si>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</si>
  <si>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</si>
  <si>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</si>
  <si>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</si>
  <si>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</si>
  <si>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</si>
  <si>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</si>
  <si>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</si>
  <si>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</si>
  <si>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</si>
  <si>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</si>
  <si>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</si>
  <si>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</si>
  <si>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</si>
  <si>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</si>
  <si>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</si>
  <si>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</si>
  <si>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</si>
  <si>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</si>
  <si>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</si>
  <si>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</si>
  <si>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</si>
  <si>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</si>
  <si>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</si>
  <si>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</si>
  <si>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</si>
  <si>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</si>
  <si>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</si>
  <si>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</si>
  <si>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</si>
  <si>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</si>
  <si>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</si>
  <si>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</si>
  <si>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</si>
  <si>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</si>
  <si>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</si>
  <si>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</si>
  <si>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</si>
  <si>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</si>
  <si>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</si>
  <si>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</si>
  <si>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</si>
  <si>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</si>
  <si>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</si>
  <si>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</si>
  <si>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</si>
  <si>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</si>
  <si>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</si>
  <si>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</si>
  <si>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</si>
  <si>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</si>
  <si>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</si>
  <si>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</si>
  <si>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</si>
  <si>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</si>
  <si>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</si>
  <si>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</si>
  <si>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</si>
  <si>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</si>
  <si>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</si>
  <si>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</si>
  <si>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</si>
  <si>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</si>
  <si>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</si>
  <si>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</si>
  <si>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</si>
  <si>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</si>
  <si>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</si>
  <si>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</si>
  <si>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</si>
  <si>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</si>
  <si>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</si>
  <si>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</si>
  <si>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</si>
  <si>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</si>
  <si>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</si>
  <si>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</si>
  <si>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</si>
  <si>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</si>
  <si>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</si>
  <si>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</si>
  <si>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</si>
  <si>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</si>
  <si>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</si>
  <si>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</si>
  <si>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</si>
  <si>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</si>
  <si>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</si>
  <si>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</si>
  <si>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</si>
  <si>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</si>
  <si>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</si>
  <si>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</si>
  <si>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</si>
  <si>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</si>
  <si>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</si>
  <si>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</si>
  <si>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</si>
  <si>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</si>
  <si>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</si>
  <si>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</si>
  <si>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</si>
  <si>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</si>
  <si>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</si>
  <si>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</si>
  <si>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</si>
  <si>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</si>
  <si>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</si>
  <si>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</si>
  <si>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</si>
  <si>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</si>
  <si>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</si>
  <si>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</si>
  <si>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</si>
  <si>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</si>
  <si>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</si>
  <si>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</si>
  <si>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</si>
  <si>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</si>
  <si>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</si>
  <si>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</si>
  <si>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</si>
  <si>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</si>
  <si>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</si>
  <si>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</si>
  <si>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</si>
  <si>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</si>
  <si>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</si>
  <si>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</si>
  <si>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</si>
  <si>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</si>
  <si>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</si>
  <si>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</si>
  <si>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</si>
  <si>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</si>
  <si>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</si>
  <si>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</si>
  <si>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</si>
  <si>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</si>
  <si>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</si>
  <si>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</si>
  <si>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</si>
  <si>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</si>
  <si>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</si>
  <si>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</si>
  <si>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</si>
  <si>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</si>
  <si>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</si>
  <si>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</si>
  <si>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</si>
  <si>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</si>
  <si>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</si>
  <si>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</si>
  <si>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</si>
  <si>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</si>
  <si>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</si>
  <si>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</si>
  <si>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</si>
  <si>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</si>
  <si>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</si>
  <si>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</si>
  <si>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</si>
  <si>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</si>
  <si>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</si>
  <si>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</si>
  <si>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</si>
  <si>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</si>
  <si>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</si>
  <si>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</si>
  <si>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</si>
  <si>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</si>
  <si>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</si>
  <si>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</si>
  <si>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</si>
  <si>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</si>
  <si>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</si>
  <si>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</si>
  <si>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</si>
  <si>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</si>
  <si>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</si>
  <si>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</si>
  <si>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</si>
  <si>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</si>
  <si>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</si>
  <si>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</si>
  <si>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</si>
  <si>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</si>
  <si>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</si>
  <si>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</si>
  <si>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</si>
  <si>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</si>
  <si>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</si>
  <si>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</si>
  <si>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</si>
  <si>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</si>
  <si>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</si>
  <si>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</si>
  <si>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</si>
  <si>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</si>
  <si>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</si>
  <si>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</si>
  <si>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</si>
  <si>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</si>
  <si>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</si>
  <si>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</si>
  <si>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</si>
  <si>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</si>
  <si>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</si>
  <si>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</si>
  <si>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</si>
  <si>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</si>
  <si>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</si>
  <si>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</si>
  <si>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</si>
  <si>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</si>
  <si>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</si>
  <si>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</si>
  <si>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</si>
  <si>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</si>
  <si>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</si>
  <si>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</si>
  <si>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</si>
  <si>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</si>
  <si>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</si>
  <si>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</si>
  <si>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</si>
  <si>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</si>
  <si>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</si>
  <si>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</si>
  <si>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</si>
  <si>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</si>
  <si>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</si>
  <si>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</si>
  <si>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</si>
  <si>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</si>
  <si>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</si>
  <si>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</si>
  <si>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</si>
  <si>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</si>
  <si>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</si>
  <si>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</si>
  <si>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</si>
  <si>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</si>
  <si>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</si>
  <si>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</si>
  <si>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</si>
  <si>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</si>
  <si>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</si>
  <si>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</si>
  <si>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</si>
  <si>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</si>
  <si>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</si>
  <si>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</si>
  <si>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</si>
  <si>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</si>
  <si>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</si>
  <si>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</si>
  <si>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</si>
  <si>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</si>
  <si>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</si>
  <si>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</si>
  <si>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</si>
  <si>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</si>
  <si>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</si>
  <si>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</si>
  <si>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</si>
  <si>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</si>
  <si>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</si>
  <si>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</si>
  <si>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</si>
  <si>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</si>
  <si>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</si>
  <si>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</si>
  <si>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</si>
  <si>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</si>
  <si>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</si>
  <si>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</si>
  <si>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</si>
  <si>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</si>
  <si>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</si>
  <si>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</si>
  <si>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</si>
  <si>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</si>
  <si>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</si>
  <si>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</si>
  <si>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</si>
  <si>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</si>
  <si>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</si>
  <si>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</si>
  <si>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</si>
  <si>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</si>
  <si>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</si>
  <si>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</si>
  <si>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</si>
  <si>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</si>
  <si>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</si>
  <si>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</si>
  <si>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</si>
  <si>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</si>
  <si>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</si>
  <si>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</si>
  <si>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</si>
  <si>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</si>
  <si>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</si>
  <si>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</si>
  <si>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</si>
  <si>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</si>
  <si>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</si>
  <si>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</si>
  <si>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</si>
  <si>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</si>
  <si>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</si>
  <si>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</si>
  <si>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</si>
  <si>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</si>
  <si>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</si>
  <si>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</si>
  <si>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</si>
  <si>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</si>
  <si>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</si>
  <si>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</si>
  <si>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</si>
  <si>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</si>
  <si>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</si>
  <si>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</si>
  <si>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</si>
  <si>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</si>
  <si>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</si>
  <si>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</si>
  <si>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</si>
  <si>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</si>
  <si>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</si>
  <si>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</si>
  <si>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</si>
  <si>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</si>
  <si>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</si>
  <si>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</si>
  <si>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</si>
  <si>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</si>
  <si>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</si>
  <si>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</si>
  <si>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</si>
  <si>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</si>
  <si>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</si>
  <si>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</si>
  <si>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</si>
  <si>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</si>
  <si>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</si>
  <si>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</si>
  <si>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</si>
  <si>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</si>
  <si>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</si>
  <si>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</si>
  <si>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</si>
  <si>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</si>
  <si>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</si>
  <si>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</si>
  <si>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</si>
  <si>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</si>
  <si>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</si>
  <si>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</si>
  <si>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</si>
  <si>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</si>
  <si>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</si>
  <si>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</si>
  <si>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</si>
  <si>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</si>
  <si>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</si>
  <si>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</si>
  <si>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</si>
  <si>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</si>
  <si>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</si>
  <si>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</si>
  <si>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</si>
  <si>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</si>
  <si>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</si>
  <si>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</si>
  <si>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</si>
  <si>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</si>
  <si>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</si>
  <si>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</si>
  <si>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</si>
  <si>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</si>
  <si>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</si>
  <si>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</si>
  <si>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</si>
  <si>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</si>
  <si>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</si>
  <si>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</si>
  <si>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</si>
  <si>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</si>
  <si>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</si>
  <si>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</si>
  <si>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</si>
  <si>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</si>
  <si>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</si>
  <si>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</si>
  <si>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</si>
  <si>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</si>
  <si>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</si>
  <si>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</si>
  <si>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</si>
  <si>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</si>
  <si>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</si>
  <si>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</si>
  <si>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</si>
  <si>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</si>
  <si>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</si>
  <si>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</si>
  <si>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</si>
  <si>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</si>
  <si>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</si>
  <si>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</si>
  <si>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</si>
  <si>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</si>
  <si>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</si>
  <si>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</si>
  <si>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</si>
  <si>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</si>
  <si>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</si>
  <si>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</si>
  <si>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</si>
  <si>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</si>
  <si>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</si>
  <si>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</si>
  <si>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</si>
  <si>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</si>
  <si>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</si>
  <si>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</si>
  <si>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</si>
  <si>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</si>
  <si>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</si>
  <si>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</si>
  <si>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</si>
  <si>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</si>
  <si>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</si>
  <si>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</si>
  <si>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</si>
  <si>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</si>
  <si>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</si>
  <si>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</si>
  <si>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</si>
  <si>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</si>
  <si>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</si>
  <si>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</si>
  <si>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</si>
  <si>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</si>
  <si>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</si>
  <si>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</si>
  <si>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</si>
  <si>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</si>
  <si>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</si>
  <si>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</si>
  <si>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</si>
  <si>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</si>
  <si>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</si>
  <si>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</si>
  <si>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</si>
  <si>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</si>
  <si>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</si>
  <si>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</si>
  <si>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</si>
  <si>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</si>
  <si>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</si>
  <si>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</si>
  <si>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</si>
  <si>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</si>
  <si>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</si>
  <si>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</si>
  <si>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</si>
  <si>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</si>
  <si>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</si>
  <si>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</si>
  <si>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</si>
  <si>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</si>
  <si>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</si>
  <si>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</si>
  <si>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</si>
  <si>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</si>
  <si>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</si>
  <si>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</si>
  <si>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</si>
  <si>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</si>
  <si>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</si>
  <si>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</si>
  <si>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</si>
  <si>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</si>
  <si>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</si>
  <si>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</si>
  <si>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</si>
  <si>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</si>
  <si>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</si>
  <si>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</si>
  <si>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</si>
  <si>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</si>
  <si>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</si>
  <si>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</si>
  <si>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</si>
  <si>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</si>
  <si>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</si>
  <si>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</si>
  <si>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</si>
  <si>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</si>
  <si>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</si>
  <si>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</si>
  <si>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</si>
  <si>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</si>
  <si>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</si>
  <si>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</si>
  <si>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</si>
  <si>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</si>
  <si>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</si>
  <si>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</si>
  <si>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</si>
  <si>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</si>
  <si>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</si>
  <si>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</si>
  <si>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</si>
  <si>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</si>
  <si>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</si>
  <si>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</si>
  <si>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</si>
  <si>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</si>
  <si>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</si>
  <si>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</si>
  <si>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</si>
  <si>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</si>
  <si>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</si>
  <si>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</si>
  <si>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</si>
  <si>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</si>
  <si>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</si>
  <si>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</si>
  <si>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</si>
  <si>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</si>
  <si>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</si>
  <si>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</si>
  <si>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</si>
  <si>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</si>
  <si>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</si>
  <si>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</si>
  <si>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</si>
  <si>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</si>
  <si>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</si>
  <si>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</si>
  <si>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</si>
  <si>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</si>
  <si>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</si>
  <si>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</si>
  <si>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</si>
  <si>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</si>
  <si>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</si>
  <si>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</si>
  <si>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</si>
  <si>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</si>
  <si>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</si>
  <si>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</si>
  <si>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</si>
  <si>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</si>
  <si>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</si>
  <si>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</si>
  <si>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</si>
  <si>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</si>
  <si>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</si>
  <si>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</si>
  <si>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</si>
  <si>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</si>
  <si>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</si>
  <si>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</si>
  <si>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</si>
  <si>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</si>
  <si>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</si>
  <si>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</si>
  <si>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</si>
  <si>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</si>
  <si>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</si>
  <si>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</si>
  <si>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</si>
  <si>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</si>
  <si>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</si>
  <si>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</si>
  <si>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</si>
  <si>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</si>
  <si>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</si>
  <si>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</si>
  <si>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</si>
  <si>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</si>
  <si>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</si>
  <si>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</si>
  <si>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</si>
  <si>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</si>
  <si>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</si>
  <si>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</si>
  <si>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</si>
  <si>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</si>
  <si>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</si>
  <si>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</si>
  <si>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</si>
  <si>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</si>
  <si>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</si>
  <si>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</si>
  <si>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</si>
  <si>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</si>
  <si>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</si>
  <si>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</si>
  <si>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</si>
  <si>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</si>
  <si>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</si>
  <si>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</si>
  <si>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</si>
  <si>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</si>
  <si>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</si>
  <si>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</si>
  <si>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</si>
  <si>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</si>
  <si>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</si>
  <si>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</si>
  <si>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</si>
  <si>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</si>
  <si>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</si>
  <si>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</si>
  <si>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</si>
  <si>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</si>
  <si>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</si>
  <si>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</si>
  <si>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</si>
  <si>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</si>
  <si>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</si>
  <si>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</si>
  <si>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</si>
  <si>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</si>
  <si>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</si>
  <si>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</si>
  <si>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</si>
  <si>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</si>
  <si>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</si>
  <si>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</si>
  <si>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</si>
  <si>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</si>
  <si>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</si>
  <si>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</si>
  <si>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</si>
  <si>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</si>
  <si>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</si>
  <si>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</si>
  <si>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</si>
  <si>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</si>
  <si>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</si>
  <si>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</si>
  <si>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</si>
  <si>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</si>
  <si>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</si>
  <si>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</si>
  <si>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</si>
  <si>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</si>
  <si>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</si>
  <si>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</si>
  <si>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</si>
  <si>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</si>
  <si>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</si>
  <si>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</si>
  <si>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</si>
  <si>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</si>
  <si>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</si>
  <si>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</si>
  <si>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</si>
  <si>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</si>
  <si>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</si>
  <si>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</si>
  <si>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</si>
  <si>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</si>
  <si>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</si>
  <si>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</si>
  <si>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</si>
  <si>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</si>
  <si>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</si>
  <si>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</si>
  <si>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</si>
  <si>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</si>
  <si>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</si>
  <si>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</si>
  <si>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</si>
  <si>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</si>
  <si>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</si>
  <si>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</si>
  <si>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</si>
  <si>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</si>
  <si>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</si>
  <si>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</si>
  <si>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</si>
  <si>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</si>
  <si>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</si>
  <si>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</si>
  <si>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</si>
  <si>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</si>
  <si>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</si>
  <si>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</si>
  <si>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</si>
  <si>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</si>
  <si>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</si>
  <si>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</si>
  <si>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</si>
  <si>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</si>
  <si>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</si>
  <si>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</si>
  <si>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</si>
  <si>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</si>
  <si>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</si>
  <si>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</si>
  <si>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</si>
  <si>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</si>
  <si>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</si>
  <si>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</si>
  <si>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</si>
  <si>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</si>
  <si>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</si>
  <si>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</si>
  <si>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</si>
  <si>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</si>
  <si>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</si>
  <si>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</si>
  <si>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</si>
  <si>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</si>
  <si>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</si>
  <si>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</si>
  <si>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</si>
  <si>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</si>
  <si>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</si>
  <si>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</si>
  <si>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</si>
  <si>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</si>
  <si>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</si>
  <si>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</si>
  <si>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</si>
  <si>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</si>
  <si>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</si>
  <si>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</si>
  <si>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</si>
  <si>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</si>
  <si>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</si>
  <si>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</si>
  <si>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</si>
  <si>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</si>
  <si>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</si>
  <si>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</si>
  <si>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</si>
  <si>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</si>
  <si>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</si>
  <si>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</si>
  <si>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</si>
  <si>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</si>
  <si>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</si>
  <si>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</si>
  <si>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</si>
  <si>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</si>
  <si>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</si>
  <si>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</si>
  <si>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</si>
  <si>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</si>
  <si>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</si>
  <si>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</si>
  <si>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</si>
  <si>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</si>
  <si>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</si>
  <si>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</si>
  <si>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</si>
  <si>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</si>
  <si>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</si>
  <si>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</si>
  <si>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</si>
  <si>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</si>
  <si>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</si>
  <si>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</si>
  <si>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</si>
  <si>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</si>
  <si>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</si>
  <si>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</si>
  <si>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</si>
  <si>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</si>
  <si>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</si>
  <si>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</si>
  <si>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</si>
  <si>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</si>
  <si>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</si>
  <si>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</si>
  <si>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</si>
  <si>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</si>
  <si>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</si>
  <si>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</si>
  <si>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</si>
  <si>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</si>
  <si>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</si>
  <si>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</si>
  <si>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</si>
  <si>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</si>
  <si>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</si>
  <si>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</si>
  <si>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</si>
  <si>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</si>
  <si>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</si>
  <si>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</si>
  <si>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</si>
  <si>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</si>
  <si>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</si>
  <si>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</si>
  <si>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</si>
  <si>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</si>
  <si>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</si>
  <si>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</si>
  <si>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</si>
  <si>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</si>
  <si>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</si>
  <si>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</si>
  <si>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</si>
  <si>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</si>
  <si>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</si>
  <si>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</si>
  <si>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</si>
  <si>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</si>
  <si>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</si>
  <si>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</si>
  <si>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</si>
  <si>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</si>
  <si>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</si>
  <si>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</si>
  <si>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</si>
  <si>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</si>
  <si>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</si>
  <si>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</si>
  <si>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</si>
  <si>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</si>
  <si>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</si>
  <si>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</si>
  <si>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</si>
  <si>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</si>
  <si>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</si>
  <si>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</si>
  <si>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</si>
  <si>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</si>
  <si>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</si>
  <si>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</si>
  <si>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</si>
  <si>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</si>
  <si>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</si>
  <si>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</si>
  <si>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</si>
  <si>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</si>
  <si>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</si>
  <si>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</si>
  <si>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</si>
  <si>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</si>
  <si>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</si>
  <si>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</si>
  <si>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</si>
  <si>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</si>
  <si>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</si>
  <si>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</si>
  <si>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</si>
  <si>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</si>
  <si>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</si>
  <si>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</si>
  <si>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</si>
  <si>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</si>
  <si>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</si>
  <si>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</si>
  <si>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</si>
  <si>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</si>
  <si>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</si>
  <si>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</si>
  <si>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</si>
  <si>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</si>
  <si>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</si>
  <si>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</si>
  <si>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</si>
  <si>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</si>
  <si>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</si>
  <si>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</si>
  <si>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</si>
  <si>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</si>
  <si>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</si>
  <si>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</si>
  <si>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</si>
  <si>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</si>
  <si>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</si>
  <si>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</si>
  <si>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</si>
  <si>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</si>
  <si>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</si>
  <si>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</si>
  <si>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</si>
  <si>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</si>
  <si>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</si>
  <si>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</si>
  <si>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</si>
  <si>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</si>
  <si>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</si>
  <si>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</si>
  <si>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</si>
  <si>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</si>
  <si>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</si>
  <si>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</si>
  <si>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</si>
  <si>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</si>
  <si>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</si>
  <si>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</si>
  <si>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</si>
  <si>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</si>
  <si>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</si>
  <si>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</si>
  <si>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</si>
  <si>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</si>
  <si>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</si>
  <si>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</si>
  <si>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</si>
  <si>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</si>
  <si>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</si>
  <si>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</si>
  <si>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</si>
  <si>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</si>
  <si>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</si>
  <si>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</si>
  <si>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</si>
  <si>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</si>
  <si>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</si>
  <si>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</si>
  <si>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</si>
  <si>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</si>
  <si>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</si>
  <si>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</si>
  <si>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</si>
  <si>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</si>
  <si>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</si>
  <si>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</si>
  <si>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</si>
  <si>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</si>
  <si>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</si>
  <si>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</si>
  <si>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</si>
  <si>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</si>
  <si>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</si>
  <si>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</si>
  <si>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</si>
  <si>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</si>
  <si>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</si>
  <si>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</si>
  <si>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</si>
  <si>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</si>
  <si>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</si>
  <si>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</si>
  <si>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</si>
  <si>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</si>
  <si>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</si>
  <si>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</si>
  <si>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</si>
  <si>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</si>
  <si>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</si>
  <si>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</si>
  <si>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</si>
  <si>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</si>
  <si>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</si>
  <si>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</si>
  <si>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</si>
  <si>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</si>
  <si>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</si>
  <si>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</si>
  <si>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</si>
  <si>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</si>
  <si>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</si>
  <si>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</si>
  <si>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</si>
  <si>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</si>
  <si>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</si>
  <si>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</si>
  <si>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</si>
  <si>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</si>
  <si>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</si>
  <si>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</si>
  <si>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</si>
  <si>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</si>
  <si>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</si>
  <si>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</si>
  <si>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</si>
  <si>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</si>
  <si>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</si>
  <si>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</si>
  <si>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</si>
  <si>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</si>
  <si>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</si>
  <si>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</si>
  <si>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</si>
  <si>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</si>
  <si>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</si>
  <si>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</si>
  <si>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</si>
  <si>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</si>
  <si>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</si>
  <si>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</si>
  <si>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</si>
  <si>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</si>
  <si>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</si>
  <si>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</si>
  <si>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</si>
  <si>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</si>
  <si>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</si>
  <si>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</si>
  <si>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</si>
  <si>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</si>
  <si>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</si>
  <si>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</si>
  <si>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</si>
  <si>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</si>
  <si>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</si>
  <si>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</si>
  <si>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</si>
  <si>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</si>
  <si>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</si>
  <si>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</si>
  <si>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</si>
  <si>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</si>
  <si>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</si>
  <si>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</si>
  <si>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</si>
  <si>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</si>
  <si>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</si>
  <si>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</si>
  <si>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</si>
  <si>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</si>
  <si>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</si>
  <si>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</si>
  <si>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</si>
  <si>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</si>
  <si>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</si>
  <si>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</si>
  <si>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</si>
  <si>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</si>
  <si>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</si>
  <si>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</si>
  <si>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</si>
  <si>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</si>
  <si>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</si>
  <si>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</si>
  <si>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</si>
  <si>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</si>
  <si>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</si>
  <si>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</si>
  <si>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</si>
  <si>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</si>
  <si>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</si>
  <si>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</si>
  <si>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</si>
  <si>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</si>
  <si>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</si>
  <si>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</si>
  <si>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</si>
  <si>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</si>
  <si>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</si>
  <si>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</si>
  <si>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</si>
  <si>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</si>
  <si>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</si>
  <si>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</si>
  <si>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</si>
  <si>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</si>
  <si>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</si>
  <si>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</si>
  <si>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</si>
  <si>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</si>
  <si>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</si>
  <si>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</si>
  <si>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</si>
  <si>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</si>
  <si>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</si>
  <si>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</si>
  <si>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</si>
  <si>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</si>
  <si>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</si>
  <si>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</si>
  <si>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</si>
  <si>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</si>
  <si>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</si>
  <si>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</si>
  <si>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</si>
  <si>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</si>
  <si>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</si>
  <si>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</si>
  <si>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</si>
  <si>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</si>
  <si>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</si>
  <si>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</si>
  <si>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</si>
  <si>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</si>
  <si>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</si>
  <si>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</si>
  <si>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</si>
  <si>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</si>
  <si>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</si>
  <si>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</si>
  <si>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</si>
  <si>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</si>
  <si>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</si>
  <si>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</si>
  <si>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</si>
  <si>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</si>
  <si>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</si>
  <si>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</si>
  <si>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</si>
  <si>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</si>
  <si>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</si>
  <si>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</si>
  <si>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</si>
  <si>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</si>
  <si>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</si>
  <si>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</si>
  <si>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</si>
  <si>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</si>
  <si>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</si>
  <si>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</si>
  <si>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</si>
  <si>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</si>
  <si>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</si>
  <si>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</si>
  <si>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</si>
  <si>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</si>
  <si>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</si>
  <si>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</si>
  <si>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</si>
  <si>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</si>
  <si>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</si>
  <si>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</si>
  <si>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</si>
  <si>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</si>
  <si>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</si>
  <si>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</si>
  <si>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</si>
  <si>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</si>
  <si>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</si>
  <si>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</si>
  <si>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</si>
  <si>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</si>
  <si>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</si>
  <si>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</si>
  <si>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</si>
  <si>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</si>
  <si>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</si>
  <si>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</si>
  <si>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</si>
  <si>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</si>
  <si>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</si>
  <si>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</si>
  <si>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</si>
  <si>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</si>
  <si>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</si>
  <si>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</si>
  <si>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</si>
  <si>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</si>
  <si>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</si>
  <si>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</si>
  <si>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</si>
  <si>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</si>
  <si>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</si>
  <si>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</si>
  <si>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</si>
  <si>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</si>
  <si>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</si>
  <si>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</si>
  <si>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</si>
  <si>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</si>
  <si>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</si>
  <si>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</si>
  <si>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</si>
  <si>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</si>
  <si>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</si>
  <si>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</si>
  <si>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</si>
  <si>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</si>
  <si>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</si>
  <si>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</si>
  <si>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</si>
  <si>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</si>
  <si>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</si>
  <si>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</si>
  <si>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</si>
  <si>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</si>
  <si>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</si>
  <si>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</si>
  <si>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</si>
  <si>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</si>
  <si>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</si>
  <si>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</si>
  <si>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</si>
  <si>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</si>
  <si>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</si>
  <si>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</si>
  <si>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</si>
  <si>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</si>
  <si>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</si>
  <si>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</si>
  <si>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</si>
  <si>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</si>
  <si>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</si>
  <si>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</si>
  <si>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</si>
  <si>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</si>
  <si>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</si>
  <si>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</si>
  <si>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</si>
  <si>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</si>
  <si>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</si>
  <si>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</si>
  <si>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</si>
  <si>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</si>
  <si>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</si>
  <si>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</si>
  <si>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</si>
  <si>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</si>
  <si>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</si>
  <si>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</si>
  <si>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</si>
  <si>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</si>
  <si>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</si>
  <si>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</si>
  <si>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</si>
  <si>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</si>
  <si>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</si>
  <si>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</si>
  <si>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</si>
  <si>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</si>
  <si>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</si>
  <si>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</si>
  <si>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</si>
  <si>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</si>
  <si>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</si>
  <si>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</si>
  <si>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</si>
  <si>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</si>
  <si>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</si>
  <si>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</si>
  <si>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</si>
  <si>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</si>
  <si>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</si>
  <si>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</si>
  <si>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</si>
  <si>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</si>
  <si>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</si>
  <si>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</si>
  <si>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</si>
  <si>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</si>
  <si>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</si>
  <si>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</si>
  <si>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</si>
  <si>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</si>
  <si>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</si>
  <si>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</si>
  <si>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</si>
  <si>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</si>
  <si>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</si>
  <si>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</si>
  <si>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</si>
  <si>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</si>
  <si>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</si>
  <si>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</si>
  <si>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</si>
  <si>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</si>
  <si>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</si>
  <si>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</si>
  <si>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</si>
  <si>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</si>
  <si>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</si>
  <si>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</si>
  <si>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</si>
  <si>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</si>
  <si>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</si>
  <si>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</si>
  <si>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</si>
  <si>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</si>
  <si>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</si>
  <si>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</si>
  <si>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</si>
  <si>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</si>
  <si>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</si>
  <si>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</si>
  <si>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</si>
  <si>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</si>
  <si>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</si>
  <si>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</si>
  <si>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</si>
  <si>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</si>
  <si>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</si>
  <si>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</si>
  <si>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</si>
  <si>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</si>
  <si>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</si>
  <si>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</si>
  <si>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</si>
  <si>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</si>
  <si>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</si>
  <si>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</si>
  <si>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</si>
  <si>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</si>
  <si>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</si>
  <si>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</si>
  <si>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</si>
  <si>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</si>
  <si>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</si>
  <si>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</si>
  <si>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</si>
  <si>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</si>
  <si>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</si>
  <si>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</si>
  <si>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</si>
  <si>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</si>
  <si>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</si>
  <si>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</si>
  <si>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</si>
  <si>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</si>
  <si>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</si>
  <si>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</si>
  <si>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</si>
  <si>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</si>
  <si>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</si>
  <si>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</si>
  <si>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</si>
  <si>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</si>
  <si>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</si>
  <si>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</si>
  <si>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</si>
  <si>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</si>
  <si>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</si>
  <si>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</si>
  <si>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</si>
  <si>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</si>
  <si>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</si>
  <si>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</si>
  <si>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</si>
  <si>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</si>
  <si>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</si>
  <si>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</si>
  <si>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</si>
  <si>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</si>
  <si>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</si>
  <si>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</si>
  <si>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</si>
  <si>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</si>
  <si>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</si>
  <si>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</si>
  <si>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</si>
  <si>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</si>
  <si>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</si>
  <si>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</si>
  <si>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</si>
  <si>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</si>
  <si>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</si>
  <si>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</si>
  <si>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</si>
  <si>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</si>
  <si>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</si>
  <si>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</si>
  <si>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</si>
  <si>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</si>
  <si>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</si>
  <si>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</si>
  <si>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</si>
  <si>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</si>
  <si>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</si>
  <si>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</si>
  <si>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</si>
  <si>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</si>
  <si>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</si>
  <si>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</si>
  <si>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</si>
  <si>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</si>
  <si>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</si>
  <si>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</si>
  <si>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</si>
  <si>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</si>
  <si>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</si>
  <si>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</si>
  <si>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</si>
  <si>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</si>
  <si>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</si>
  <si>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</si>
  <si>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</si>
  <si>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</si>
  <si>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</si>
  <si>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</si>
  <si>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</si>
  <si>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</si>
  <si>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</si>
  <si>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</si>
  <si>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</si>
  <si>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</si>
  <si>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</si>
  <si>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</si>
  <si>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</si>
  <si>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</si>
  <si>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</si>
  <si>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</si>
  <si>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</si>
  <si>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</si>
  <si>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</si>
  <si>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</si>
  <si>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</si>
  <si>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</si>
  <si>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</si>
  <si>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</si>
  <si>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</si>
  <si>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</si>
  <si>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</si>
  <si>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</si>
  <si>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</si>
  <si>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</si>
  <si>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</si>
  <si>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</si>
  <si>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</si>
  <si>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</si>
  <si>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</si>
  <si>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</si>
  <si>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</si>
  <si>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</si>
  <si>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</si>
  <si>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</si>
  <si>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</si>
  <si>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</si>
  <si>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</si>
  <si>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</si>
  <si>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</si>
  <si>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</si>
  <si>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</si>
  <si>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</si>
  <si>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</si>
  <si>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</si>
  <si>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</si>
  <si>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</si>
  <si>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</si>
  <si>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</si>
  <si>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</si>
  <si>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</si>
  <si>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</si>
  <si>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</si>
  <si>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</si>
  <si>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</si>
  <si>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</si>
  <si>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</si>
  <si>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</si>
  <si>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</si>
  <si>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</si>
  <si>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</si>
  <si>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</si>
  <si>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</si>
  <si>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</si>
  <si>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</si>
  <si>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</si>
  <si>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</si>
  <si>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</si>
  <si>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</si>
  <si>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</si>
  <si>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</si>
  <si>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</si>
  <si>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</si>
  <si>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</si>
  <si>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</si>
  <si>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</si>
  <si>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</si>
  <si>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</si>
  <si>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</si>
  <si>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</si>
  <si>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</si>
  <si>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</si>
  <si>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</si>
  <si>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</si>
  <si>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</si>
  <si>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</si>
  <si>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</si>
  <si>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</si>
  <si>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</si>
  <si>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</si>
  <si>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</si>
  <si>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</si>
  <si>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</si>
  <si>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</si>
  <si>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</si>
  <si>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</si>
  <si>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</si>
  <si>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</si>
  <si>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</si>
  <si>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</si>
  <si>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</si>
  <si>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</si>
  <si>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</si>
  <si>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</si>
  <si>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</si>
  <si>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</si>
  <si>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</si>
  <si>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</si>
  <si>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</si>
  <si>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</si>
  <si>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</si>
  <si>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</si>
  <si>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</si>
  <si>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</si>
  <si>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</si>
  <si>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</si>
  <si>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</si>
  <si>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</si>
  <si>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</si>
  <si>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</si>
  <si>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</si>
  <si>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</si>
  <si>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</si>
  <si>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</si>
  <si>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</si>
  <si>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</si>
  <si>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</si>
  <si>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</si>
  <si>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</si>
  <si>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</si>
  <si>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</si>
  <si>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</si>
  <si>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</si>
  <si>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</si>
  <si>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</si>
  <si>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</si>
  <si>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</si>
  <si>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</si>
  <si>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</si>
  <si>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</si>
  <si>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</si>
  <si>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</si>
  <si>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</si>
  <si>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</si>
  <si>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</si>
  <si>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</si>
  <si>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</si>
  <si>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</si>
  <si>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</si>
  <si>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</si>
  <si>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</si>
  <si>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</si>
  <si>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</si>
  <si>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</si>
  <si>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</si>
  <si>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</si>
  <si>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</si>
  <si>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</si>
  <si>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</si>
  <si>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</si>
  <si>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</si>
  <si>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</si>
  <si>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</si>
  <si>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</si>
  <si>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</si>
  <si>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</si>
  <si>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</si>
  <si>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</si>
  <si>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</si>
  <si>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</si>
  <si>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</si>
  <si>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</si>
  <si>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</si>
  <si>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</si>
  <si>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</si>
  <si>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</si>
  <si>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</si>
  <si>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</si>
  <si>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</si>
  <si>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</si>
  <si>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</si>
  <si>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</si>
  <si>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</si>
  <si>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</si>
  <si>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</si>
  <si>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</si>
  <si>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</si>
  <si>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</si>
  <si>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</si>
  <si>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</si>
  <si>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</si>
  <si>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</si>
  <si>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</si>
  <si>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</si>
  <si>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</si>
  <si>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</si>
  <si>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</si>
  <si>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</si>
  <si>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</si>
  <si>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</si>
  <si>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</si>
  <si>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</si>
  <si>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</si>
  <si>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</si>
  <si>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</si>
  <si>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</si>
  <si>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</si>
  <si>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</si>
  <si>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</si>
  <si>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</si>
  <si>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</si>
  <si>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</si>
  <si>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</si>
  <si>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</si>
  <si>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</si>
  <si>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</si>
  <si>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</si>
  <si>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</si>
  <si>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</si>
  <si>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</si>
  <si>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</si>
  <si>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</si>
  <si>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</si>
  <si>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</si>
  <si>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</si>
  <si>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</si>
  <si>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</si>
  <si>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</si>
  <si>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</si>
  <si>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</si>
  <si>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</si>
  <si>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</si>
  <si>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</si>
  <si>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</si>
  <si>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</si>
  <si>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</si>
  <si>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</si>
  <si>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</si>
  <si>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</si>
  <si>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</si>
  <si>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</si>
  <si>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</si>
  <si>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</si>
  <si>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</si>
  <si>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</si>
  <si>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</si>
  <si>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</si>
  <si>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</si>
  <si>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</si>
  <si>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</si>
  <si>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</si>
  <si>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</si>
  <si>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</si>
  <si>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</si>
  <si>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</si>
  <si>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</si>
  <si>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</si>
  <si>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</si>
  <si>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</si>
  <si>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</si>
  <si>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</si>
  <si>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</si>
  <si>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</si>
  <si>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</si>
  <si>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</si>
  <si>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</si>
  <si>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</si>
  <si>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</si>
  <si>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</si>
  <si>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</si>
  <si>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</si>
  <si>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</si>
  <si>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</si>
  <si>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</si>
  <si>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</si>
  <si>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</si>
  <si>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</si>
  <si>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</si>
  <si>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</si>
  <si>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</si>
  <si>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</si>
  <si>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</si>
  <si>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</si>
  <si>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</si>
  <si>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</si>
  <si>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</si>
  <si>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</si>
  <si>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</si>
  <si>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</si>
  <si>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</si>
  <si>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</si>
  <si>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</si>
  <si>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</si>
  <si>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</si>
  <si>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</si>
  <si>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</si>
  <si>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</si>
  <si>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</si>
  <si>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</si>
  <si>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</si>
  <si>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</si>
  <si>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</si>
  <si>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</si>
  <si>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</si>
  <si>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</si>
  <si>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</si>
  <si>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</si>
  <si>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</si>
  <si>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</si>
  <si>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</si>
  <si>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</si>
  <si>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</si>
  <si>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</si>
  <si>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</si>
  <si>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</si>
  <si>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</si>
  <si>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</si>
  <si>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</si>
  <si>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</si>
  <si>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</si>
  <si>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</si>
  <si>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</si>
  <si>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</si>
  <si>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</si>
  <si>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</si>
  <si>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</si>
  <si>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</si>
  <si>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</si>
  <si>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</si>
  <si>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</si>
  <si>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</si>
  <si>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</si>
  <si>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</si>
  <si>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</si>
  <si>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</si>
  <si>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</si>
  <si>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</si>
  <si>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</si>
  <si>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</si>
  <si>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</si>
  <si>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</si>
  <si>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</si>
  <si>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</si>
  <si>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</si>
  <si>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</si>
  <si>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</si>
  <si>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</si>
  <si>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</si>
  <si>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</si>
  <si>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</si>
  <si>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</si>
  <si>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</si>
  <si>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</si>
  <si>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</si>
  <si>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</si>
  <si>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</si>
  <si>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</si>
  <si>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</si>
  <si>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</si>
  <si>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</si>
  <si>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</si>
  <si>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</si>
  <si>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</si>
  <si>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</si>
  <si>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</si>
  <si>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</si>
  <si>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</si>
  <si>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</si>
  <si>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</si>
  <si>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</si>
  <si>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</si>
  <si>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</si>
  <si>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</si>
  <si>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</si>
  <si>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</si>
  <si>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</si>
  <si>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</si>
  <si>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</si>
  <si>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</si>
  <si>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</si>
  <si>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</si>
  <si>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</si>
  <si>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</si>
  <si>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</si>
  <si>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</si>
  <si>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</si>
  <si>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</si>
  <si>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</si>
  <si>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</si>
  <si>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</si>
  <si>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</si>
  <si>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</si>
  <si>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</si>
  <si>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</si>
  <si>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</si>
  <si>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</si>
  <si>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</si>
  <si>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</si>
  <si>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</si>
  <si>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</si>
  <si>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</si>
  <si>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</si>
  <si>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</si>
  <si>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</si>
  <si>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</si>
  <si>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</si>
  <si>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</si>
  <si>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</si>
  <si>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</si>
  <si>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</si>
  <si>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</si>
  <si>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</si>
  <si>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</si>
  <si>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</si>
  <si>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</si>
  <si>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</si>
  <si>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</si>
  <si>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</si>
  <si>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</si>
  <si>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</si>
  <si>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</si>
  <si>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</si>
  <si>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</si>
  <si>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</si>
  <si>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</si>
  <si>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</si>
  <si>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</si>
  <si>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</si>
  <si>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</si>
  <si>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</si>
  <si>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</si>
  <si>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</si>
  <si>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</si>
  <si>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</si>
  <si>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</si>
  <si>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</si>
  <si>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</si>
  <si>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</si>
  <si>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</si>
  <si>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</si>
  <si>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</si>
  <si>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</si>
  <si>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</si>
  <si>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</si>
  <si>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</si>
  <si>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</si>
  <si>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</si>
  <si>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</si>
  <si>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</si>
  <si>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</si>
  <si>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</si>
  <si>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</si>
  <si>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</si>
  <si>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</si>
  <si>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</si>
  <si>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</si>
  <si>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</si>
  <si>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</si>
  <si>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</si>
  <si>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</si>
  <si>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</si>
  <si>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</si>
  <si>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</si>
  <si>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</si>
  <si>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</si>
  <si>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</si>
  <si>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</si>
  <si>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</si>
  <si>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</si>
  <si>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</si>
  <si>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</si>
  <si>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</si>
  <si>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</si>
  <si>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</si>
  <si>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</si>
  <si>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</si>
  <si>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</si>
  <si>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</si>
  <si>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</si>
  <si>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</si>
  <si>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</si>
  <si>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</si>
  <si>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</si>
  <si>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</si>
  <si>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</si>
  <si>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</si>
  <si>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</si>
  <si>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</si>
  <si>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</si>
  <si>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</si>
  <si>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</si>
  <si>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</si>
  <si>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</si>
  <si>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</si>
  <si>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</si>
  <si>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</si>
  <si>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</si>
  <si>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</si>
  <si>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</si>
  <si>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</si>
  <si>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</si>
  <si>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</si>
  <si>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</si>
  <si>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</si>
  <si>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</si>
  <si>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</si>
  <si>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</si>
  <si>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</si>
  <si>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</si>
  <si>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</si>
  <si>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</si>
  <si>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</si>
  <si>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</si>
  <si>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</si>
  <si>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</si>
  <si>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</si>
  <si>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</si>
  <si>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</si>
  <si>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</si>
  <si>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</si>
  <si>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</si>
  <si>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</si>
  <si>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</si>
  <si>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</si>
  <si>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</si>
  <si>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</si>
  <si>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</si>
  <si>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</si>
  <si>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</si>
  <si>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</si>
  <si>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</si>
  <si>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</si>
  <si>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</si>
  <si>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</si>
  <si>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</si>
  <si>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</si>
  <si>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</si>
  <si>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</si>
  <si>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</si>
  <si>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</si>
  <si>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</si>
  <si>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</si>
  <si>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</si>
  <si>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</si>
  <si>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</si>
  <si>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</si>
  <si>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</si>
  <si>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</si>
  <si>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</si>
  <si>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</si>
  <si>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</si>
  <si>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</si>
  <si>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</si>
  <si>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</si>
  <si>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</si>
  <si>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</si>
  <si>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</si>
  <si>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</si>
  <si>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</si>
  <si>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</si>
  <si>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</si>
  <si>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</si>
  <si>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</si>
  <si>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</si>
  <si>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</si>
  <si>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</si>
  <si>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</si>
  <si>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</si>
  <si>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</si>
  <si>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</si>
  <si>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</si>
  <si>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</si>
  <si>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</si>
  <si>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</si>
  <si>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</si>
  <si>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</si>
  <si>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</si>
  <si>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</si>
  <si>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</si>
  <si>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</si>
  <si>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</si>
  <si>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</si>
  <si>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</si>
  <si>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</si>
  <si>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</si>
  <si>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</si>
  <si>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</si>
  <si>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</si>
  <si>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</si>
  <si>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</si>
  <si>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</si>
  <si>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</si>
  <si>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</si>
  <si>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</si>
  <si>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</si>
  <si>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</si>
  <si>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</si>
  <si>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</si>
  <si>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</si>
  <si>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</si>
  <si>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</si>
  <si>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</si>
  <si>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</si>
  <si>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</si>
  <si>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</si>
  <si>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</si>
  <si>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</si>
  <si>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</si>
  <si>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</si>
  <si>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</si>
  <si>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</si>
  <si>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</si>
  <si>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</si>
  <si>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</si>
  <si>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</si>
  <si>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</si>
  <si>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</si>
  <si>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</si>
  <si>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</si>
  <si>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</si>
  <si>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</si>
  <si>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</si>
  <si>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</si>
  <si>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</si>
  <si>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</si>
  <si>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</si>
  <si>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</si>
  <si>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</si>
  <si>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</si>
  <si>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</si>
  <si>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</si>
  <si>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</si>
  <si>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</si>
  <si>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</si>
  <si>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</si>
  <si>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</si>
  <si>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</si>
  <si>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</si>
  <si>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</si>
  <si>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</si>
  <si>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</si>
  <si>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</si>
  <si>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</si>
  <si>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</si>
  <si>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</si>
  <si>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</si>
  <si>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</si>
  <si>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</si>
  <si>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</si>
  <si>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</si>
  <si>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</si>
  <si>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</si>
  <si>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</si>
  <si>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</si>
  <si>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</si>
  <si>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</si>
  <si>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</si>
  <si>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</si>
  <si>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</si>
  <si>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</si>
  <si>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</si>
  <si>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</si>
  <si>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</si>
  <si>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</si>
  <si>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</si>
  <si>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</si>
  <si>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</si>
  <si>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</si>
  <si>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</si>
  <si>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</si>
  <si>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</si>
  <si>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</si>
  <si>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</si>
  <si>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</si>
  <si>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</si>
  <si>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</si>
  <si>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</si>
  <si>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</si>
  <si>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</si>
  <si>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</si>
  <si>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</si>
  <si>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</si>
  <si>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</si>
  <si>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</si>
  <si>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</si>
  <si>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</si>
  <si>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</si>
  <si>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</si>
  <si>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</si>
  <si>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</si>
  <si>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</si>
  <si>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</si>
  <si>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</si>
  <si>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</si>
  <si>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</si>
  <si>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</si>
  <si>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</si>
  <si>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</si>
  <si>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</si>
  <si>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</si>
  <si>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</si>
  <si>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</si>
  <si>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</si>
  <si>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</si>
  <si>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</si>
  <si>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</si>
  <si>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</si>
  <si>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</si>
  <si>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</si>
  <si>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</si>
  <si>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</si>
  <si>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</si>
  <si>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</si>
  <si>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</si>
  <si>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</si>
  <si>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</si>
  <si>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</si>
  <si>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</si>
  <si>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</si>
  <si>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</si>
  <si>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</si>
  <si>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</si>
  <si>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</si>
  <si>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</si>
  <si>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</si>
  <si>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</si>
  <si>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</si>
  <si>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</si>
  <si>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</si>
  <si>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</si>
  <si>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</si>
  <si>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</si>
  <si>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</si>
  <si>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</si>
  <si>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</si>
  <si>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</si>
  <si>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</si>
  <si>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</si>
  <si>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</si>
  <si>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</si>
  <si>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</si>
  <si>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</si>
  <si>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</si>
  <si>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</si>
  <si>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</si>
  <si>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</si>
  <si>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</si>
  <si>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</si>
  <si>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</si>
  <si>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</si>
  <si>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</si>
  <si>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</si>
  <si>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</si>
  <si>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</si>
  <si>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</si>
  <si>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</si>
  <si>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</si>
  <si>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</si>
  <si>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</si>
  <si>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</si>
  <si>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</si>
  <si>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</si>
  <si>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</si>
  <si>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</si>
  <si>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</si>
  <si>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</si>
  <si>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</si>
  <si>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</si>
  <si>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</si>
  <si>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</si>
  <si>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</si>
  <si>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</si>
  <si>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</si>
  <si>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</si>
  <si>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</si>
  <si>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</si>
  <si>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</si>
  <si>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</si>
  <si>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</si>
  <si>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</si>
  <si>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</si>
  <si>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</si>
  <si>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</si>
  <si>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</si>
  <si>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</si>
  <si>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</si>
  <si>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</si>
  <si>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</si>
  <si>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</si>
  <si>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</si>
  <si>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</si>
  <si>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</si>
  <si>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</si>
  <si>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</si>
  <si>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</si>
  <si>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</si>
  <si>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</si>
  <si>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</si>
  <si>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</si>
  <si>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</si>
  <si>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</si>
  <si>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</si>
  <si>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</si>
  <si>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</si>
  <si>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</si>
  <si>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</si>
  <si>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</si>
  <si>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</si>
  <si>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</si>
  <si>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</si>
  <si>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</si>
  <si>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</si>
  <si>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</si>
  <si>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</si>
  <si>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</si>
  <si>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</si>
  <si>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</si>
  <si>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</si>
  <si>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</si>
  <si>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</si>
  <si>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</si>
  <si>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</si>
  <si>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</si>
  <si>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</si>
  <si>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</si>
  <si>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</si>
  <si>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</si>
  <si>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</si>
  <si>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</si>
  <si>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</si>
  <si>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</si>
  <si>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</si>
  <si>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</si>
  <si>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</si>
  <si>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</si>
  <si>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</si>
  <si>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</si>
  <si>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</si>
  <si>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</si>
  <si>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</si>
  <si>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</si>
  <si>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</si>
  <si>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</si>
  <si>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</si>
  <si>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</si>
  <si>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</si>
  <si>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</si>
  <si>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</si>
  <si>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</si>
  <si>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</si>
  <si>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</si>
  <si>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</si>
  <si>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</si>
  <si>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</si>
  <si>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</si>
  <si>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</si>
  <si>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</si>
  <si>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</si>
  <si>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</si>
  <si>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</si>
  <si>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</si>
  <si>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</si>
  <si>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</si>
  <si>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</si>
  <si>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</si>
  <si>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</si>
  <si>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</si>
  <si>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</si>
  <si>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</si>
  <si>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</si>
  <si>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</si>
  <si>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</si>
  <si>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</si>
  <si>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</si>
  <si>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</si>
  <si>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</si>
  <si>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</si>
  <si>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</si>
  <si>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</si>
  <si>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</si>
  <si>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</si>
  <si>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</si>
  <si>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</si>
  <si>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</si>
  <si>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</si>
  <si>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</si>
  <si>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</si>
  <si>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</si>
  <si>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</si>
  <si>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</si>
  <si>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</si>
  <si>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</si>
  <si>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</si>
  <si>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</si>
  <si>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</si>
  <si>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</si>
  <si>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</si>
  <si>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</si>
  <si>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</si>
  <si>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</si>
  <si>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</si>
  <si>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</si>
  <si>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</si>
  <si>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</si>
  <si>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</si>
  <si>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</si>
  <si>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</si>
  <si>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</si>
  <si>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</si>
  <si>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</si>
  <si>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</si>
  <si>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</si>
  <si>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</si>
  <si>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</si>
  <si>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</si>
  <si>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</si>
  <si>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</si>
  <si>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</si>
  <si>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</si>
  <si>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</si>
  <si>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</si>
  <si>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</si>
  <si>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</si>
  <si>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</si>
  <si>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</si>
  <si>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</si>
  <si>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</si>
  <si>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</si>
  <si>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</si>
  <si>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</si>
  <si>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</si>
  <si>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</si>
  <si>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</si>
  <si>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</si>
  <si>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</si>
  <si>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</si>
  <si>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</si>
  <si>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</si>
  <si>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</si>
  <si>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</si>
  <si>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</si>
  <si>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</si>
  <si>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</si>
  <si>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</si>
  <si>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</si>
  <si>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</si>
  <si>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</si>
  <si>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</si>
  <si>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</si>
  <si>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</si>
  <si>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</si>
  <si>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</si>
  <si>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</si>
  <si>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</si>
  <si>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</si>
  <si>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</si>
  <si>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</si>
  <si>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</si>
  <si>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</si>
  <si>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</si>
  <si>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</si>
  <si>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</si>
  <si>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</si>
  <si>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</si>
  <si>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</si>
  <si>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</si>
  <si>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</si>
  <si>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</si>
  <si>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</si>
  <si>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</si>
  <si>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</si>
  <si>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</si>
  <si>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</si>
  <si>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</si>
  <si>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</si>
  <si>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</si>
  <si>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</si>
  <si>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</si>
  <si>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</si>
  <si>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</si>
  <si>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</si>
  <si>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</si>
  <si>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</si>
  <si>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</si>
  <si>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</si>
  <si>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</si>
  <si>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</si>
  <si>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</si>
  <si>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</si>
  <si>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</si>
  <si>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</si>
  <si>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</si>
  <si>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</si>
  <si>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</si>
  <si>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</si>
  <si>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</si>
  <si>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</si>
  <si>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</si>
  <si>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</si>
  <si>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</si>
  <si>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</si>
  <si>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</si>
  <si>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</si>
  <si>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</si>
  <si>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</si>
  <si>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</si>
  <si>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</si>
  <si>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</si>
  <si>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</si>
  <si>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</si>
  <si>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</si>
  <si>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</si>
  <si>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</si>
  <si>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</si>
  <si>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</si>
  <si>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</si>
  <si>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</si>
  <si>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</si>
  <si>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</si>
  <si>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</si>
  <si>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</si>
  <si>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</si>
  <si>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</si>
  <si>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</si>
  <si>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</si>
  <si>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</si>
  <si>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</si>
  <si>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</si>
  <si>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</si>
  <si>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</si>
  <si>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</si>
  <si>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</si>
  <si>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</si>
  <si>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</si>
  <si>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</si>
  <si>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</si>
  <si>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</si>
  <si>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</si>
  <si>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</si>
  <si>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</si>
  <si>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</si>
  <si>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</si>
  <si>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</si>
  <si>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</si>
  <si>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</si>
  <si>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</si>
  <si>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</si>
  <si>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</si>
  <si>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</si>
  <si>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</si>
  <si>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</si>
  <si>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</si>
  <si>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</si>
  <si>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</si>
  <si>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</si>
  <si>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</si>
  <si>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</si>
  <si>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</si>
  <si>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</si>
  <si>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</si>
  <si>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</si>
  <si>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</si>
  <si>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</si>
  <si>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</si>
  <si>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</si>
  <si>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</si>
  <si>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</si>
  <si>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</si>
  <si>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</si>
  <si>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</si>
  <si>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</si>
  <si>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</si>
  <si>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</si>
  <si>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</si>
  <si>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</si>
  <si>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</si>
  <si>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</si>
  <si>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</si>
  <si>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</si>
  <si>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</si>
  <si>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</si>
  <si>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</si>
  <si>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</si>
  <si>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</si>
  <si>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</si>
  <si>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</si>
  <si>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</si>
  <si>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</si>
  <si>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</si>
  <si>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</si>
  <si>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</si>
  <si>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</si>
  <si>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</si>
  <si>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</si>
  <si>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</si>
  <si>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</si>
  <si>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</si>
  <si>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</si>
  <si>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</si>
  <si>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</si>
  <si>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</si>
  <si>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</si>
  <si>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</si>
  <si>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</si>
  <si>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</si>
  <si>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</si>
  <si>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</si>
  <si>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</si>
  <si>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</si>
  <si>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</si>
  <si>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</si>
  <si>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</si>
  <si>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</si>
  <si>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</si>
  <si>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</si>
  <si>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</si>
  <si>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</si>
  <si>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</si>
  <si>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</si>
  <si>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</si>
  <si>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</si>
  <si>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</si>
  <si>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</si>
  <si>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</si>
  <si>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</si>
  <si>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</si>
  <si>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</si>
  <si>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</si>
  <si>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</si>
  <si>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</si>
  <si>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</si>
  <si>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</si>
  <si>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</si>
  <si>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</si>
  <si>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</si>
  <si>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</si>
  <si>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</si>
  <si>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</si>
  <si>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</si>
  <si>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</si>
  <si>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</si>
  <si>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</si>
  <si>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</si>
  <si>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</si>
  <si>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</si>
  <si>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</si>
  <si>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</si>
  <si>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</si>
  <si>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</si>
  <si>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</si>
  <si>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</si>
  <si>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</si>
  <si>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</si>
  <si>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</si>
  <si>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</si>
  <si>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</si>
  <si>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</si>
  <si>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</si>
  <si>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</si>
  <si>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</si>
  <si>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</si>
  <si>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</si>
  <si>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</si>
  <si>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</si>
  <si>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</si>
  <si>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</si>
  <si>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</si>
  <si>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</si>
  <si>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</si>
  <si>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</si>
  <si>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</si>
  <si>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</si>
  <si>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</si>
  <si>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</si>
  <si>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</si>
  <si>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</si>
  <si>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</si>
  <si>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</si>
  <si>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</si>
  <si>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</si>
  <si>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</si>
  <si>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</si>
  <si>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</si>
  <si>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</si>
  <si>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</si>
  <si>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</si>
  <si>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</si>
  <si>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</si>
  <si>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</si>
  <si>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</si>
  <si>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</si>
  <si>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</si>
  <si>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</si>
  <si>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</si>
  <si>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</si>
  <si>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</si>
  <si>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</si>
  <si>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</si>
  <si>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</si>
  <si>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</si>
  <si>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</si>
  <si>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</si>
  <si>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</si>
  <si>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</si>
  <si>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</si>
  <si>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</si>
  <si>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</si>
  <si>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</si>
  <si>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</si>
  <si>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</si>
  <si>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</si>
  <si>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</si>
  <si>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</si>
  <si>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</si>
  <si>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</si>
  <si>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</si>
  <si>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</si>
  <si>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</si>
  <si>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</si>
  <si>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</si>
  <si>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</si>
  <si>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</si>
  <si>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</si>
  <si>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</si>
  <si>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</si>
  <si>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</si>
  <si>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</si>
  <si>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</si>
  <si>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</si>
  <si>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</si>
  <si>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</si>
  <si>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</si>
  <si>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</si>
  <si>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</si>
  <si>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</si>
  <si>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</si>
  <si>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</si>
  <si>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</si>
  <si>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</si>
  <si>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</si>
  <si>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</si>
  <si>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</si>
  <si>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</si>
  <si>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</si>
  <si>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</si>
  <si>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</si>
  <si>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</si>
  <si>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</si>
  <si>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</si>
  <si>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</si>
  <si>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</si>
  <si>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</si>
  <si>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</si>
  <si>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</si>
  <si>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</si>
  <si>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</si>
  <si>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</si>
  <si>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</si>
  <si>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</si>
  <si>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</si>
  <si>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</si>
  <si>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</si>
  <si>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</si>
  <si>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</si>
  <si>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</si>
  <si>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</si>
  <si>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</si>
  <si>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</si>
  <si>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</si>
  <si>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</si>
  <si>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</si>
  <si>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</si>
  <si>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</si>
  <si>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</si>
  <si>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</si>
  <si>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</si>
  <si>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</si>
  <si>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</si>
  <si>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</si>
  <si>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</si>
  <si>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</si>
  <si>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</si>
  <si>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</si>
  <si>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</si>
  <si>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</si>
  <si>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</si>
  <si>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</si>
  <si>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</si>
  <si>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</si>
  <si>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</si>
  <si>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</si>
  <si>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</si>
  <si>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</si>
  <si>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</si>
  <si>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</si>
  <si>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</si>
  <si>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</si>
  <si>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</si>
  <si>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</si>
  <si>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</si>
  <si>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</si>
  <si>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</si>
  <si>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</si>
  <si>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</si>
  <si>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</si>
  <si>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</si>
  <si>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</si>
  <si>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</si>
  <si>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</si>
  <si>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</si>
  <si>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</si>
  <si>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</si>
  <si>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</si>
  <si>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</si>
  <si>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</si>
  <si>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</si>
  <si>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</si>
  <si>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</si>
  <si>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</si>
  <si>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</si>
  <si>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</si>
  <si>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</si>
  <si>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</si>
  <si>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</si>
  <si>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</si>
  <si>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</si>
  <si>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</si>
  <si>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</si>
  <si>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</si>
  <si>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</si>
  <si>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</si>
  <si>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</si>
  <si>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</si>
  <si>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</si>
  <si>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</si>
  <si>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</si>
  <si>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</si>
  <si>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</si>
  <si>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</si>
  <si>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</si>
  <si>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</si>
  <si>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</si>
  <si>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</si>
  <si>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</si>
  <si>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</si>
  <si>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</si>
  <si>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</si>
  <si>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</si>
  <si>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</si>
  <si>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</si>
  <si>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</si>
  <si>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</si>
  <si>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</si>
  <si>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</si>
  <si>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</si>
  <si>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</si>
  <si>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</si>
  <si>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</si>
  <si>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</si>
  <si>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</si>
  <si>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</si>
  <si>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</si>
  <si>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</si>
  <si>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</si>
  <si>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</si>
  <si>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</si>
  <si>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</si>
  <si>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</si>
  <si>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</si>
  <si>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</si>
  <si>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</si>
  <si>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</si>
  <si>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</si>
  <si>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</si>
  <si>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</si>
  <si>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</si>
  <si>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</si>
  <si>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</si>
  <si>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</si>
  <si>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</si>
  <si>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</si>
  <si>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</si>
  <si>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</si>
  <si>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</si>
  <si>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</si>
  <si>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</si>
  <si>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</si>
  <si>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</si>
  <si>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</si>
  <si>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</si>
  <si>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</si>
  <si>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</si>
  <si>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</si>
  <si>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</si>
  <si>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</si>
  <si>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</si>
  <si>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</si>
  <si>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</si>
  <si>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</si>
  <si>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</si>
  <si>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</si>
  <si>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</si>
  <si>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</si>
  <si>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</si>
  <si>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</si>
  <si>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</si>
  <si>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</si>
  <si>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</si>
  <si>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</si>
  <si>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</si>
  <si>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</si>
  <si>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</si>
  <si>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</si>
  <si>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</si>
  <si>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</si>
  <si>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</si>
  <si>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</si>
  <si>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</si>
  <si>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</si>
  <si>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</si>
  <si>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</si>
  <si>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</si>
  <si>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</si>
  <si>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</si>
  <si>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</si>
  <si>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</si>
  <si>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</si>
  <si>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</si>
  <si>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</si>
  <si>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</si>
  <si>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</si>
  <si>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</si>
  <si>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</si>
  <si>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</si>
  <si>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</si>
  <si>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</si>
  <si>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</si>
  <si>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</si>
  <si>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</si>
  <si>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</si>
  <si>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</si>
  <si>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</si>
  <si>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</si>
  <si>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</si>
  <si>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</si>
  <si>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</si>
  <si>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</si>
  <si>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</si>
  <si>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</si>
  <si>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</si>
  <si>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</si>
  <si>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</si>
  <si>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</si>
  <si>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</si>
  <si>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</si>
  <si>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</si>
  <si>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</si>
  <si>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</si>
  <si>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</si>
  <si>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</si>
  <si>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</si>
  <si>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</si>
  <si>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</si>
  <si>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</si>
  <si>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</si>
  <si>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</si>
  <si>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</si>
  <si>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</si>
  <si>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</si>
  <si>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</si>
  <si>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</si>
  <si>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</si>
  <si>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</si>
  <si>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</si>
  <si>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</si>
  <si>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</si>
  <si>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</si>
  <si>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</si>
  <si>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</si>
  <si>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</si>
  <si>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</si>
  <si>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</si>
  <si>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</si>
  <si>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</si>
  <si>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</si>
  <si>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</si>
  <si>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</si>
  <si>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</si>
  <si>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</si>
  <si>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</si>
  <si>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</si>
  <si>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</si>
  <si>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</si>
  <si>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</si>
  <si>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</si>
  <si>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</si>
  <si>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</si>
  <si>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</si>
  <si>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</si>
  <si>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</si>
  <si>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</si>
  <si>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</si>
  <si>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</si>
  <si>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</si>
  <si>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</si>
  <si>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</si>
  <si>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</si>
  <si>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</si>
  <si>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</si>
  <si>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</si>
  <si>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</si>
  <si>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</si>
  <si>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</si>
  <si>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</si>
  <si>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</si>
  <si>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</si>
  <si>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</si>
  <si>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</si>
  <si>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</si>
  <si>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</si>
  <si>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</si>
  <si>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</si>
  <si>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</si>
  <si>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</si>
  <si>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</si>
  <si>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</si>
  <si>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</si>
  <si>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</si>
  <si>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</si>
  <si>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</si>
  <si>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</si>
  <si>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</si>
  <si>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</si>
  <si>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</si>
  <si>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</si>
  <si>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</si>
  <si>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</si>
  <si>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</si>
  <si>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</si>
  <si>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</si>
  <si>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</si>
  <si>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</si>
  <si>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</si>
  <si>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</si>
  <si>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</si>
  <si>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</si>
  <si>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</si>
  <si>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</si>
  <si>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</si>
  <si>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</si>
  <si>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</si>
  <si>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</si>
  <si>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</si>
  <si>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</si>
  <si>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</si>
  <si>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</si>
  <si>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</si>
  <si>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</si>
  <si>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</si>
  <si>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</si>
  <si>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</si>
  <si>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</si>
  <si>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</si>
  <si>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</si>
  <si>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</si>
  <si>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</si>
  <si>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</si>
  <si>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</si>
  <si>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</si>
  <si>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</si>
  <si>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</si>
  <si>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</si>
  <si>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</si>
  <si>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</si>
  <si>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</si>
  <si>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</si>
  <si>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</si>
  <si>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</si>
  <si>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</si>
  <si>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</si>
  <si>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</si>
  <si>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</si>
  <si>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</si>
  <si>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</si>
  <si>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</si>
  <si>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</si>
  <si>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</si>
  <si>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</si>
  <si>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</si>
  <si>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</si>
  <si>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</si>
  <si>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</si>
  <si>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</si>
  <si>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</si>
  <si>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</si>
  <si>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</si>
  <si>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</si>
  <si>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</si>
  <si>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</si>
  <si>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</si>
  <si>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</si>
  <si>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</si>
  <si>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</si>
  <si>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</si>
  <si>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</si>
  <si>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</si>
  <si>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</si>
  <si>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</si>
  <si>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</si>
  <si>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</si>
  <si>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</si>
  <si>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</si>
  <si>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</si>
  <si>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</si>
  <si>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</si>
  <si>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</si>
  <si>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</si>
  <si>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</si>
  <si>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</si>
  <si>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</si>
  <si>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</si>
  <si>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</si>
  <si>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</si>
  <si>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</si>
  <si>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</si>
  <si>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</si>
  <si>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</si>
  <si>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</si>
  <si>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</si>
  <si>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</si>
  <si>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</si>
  <si>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</si>
  <si>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</si>
  <si>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</si>
  <si>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</si>
  <si>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</si>
  <si>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</si>
  <si>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</si>
  <si>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</si>
  <si>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</si>
  <si>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</si>
  <si>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</si>
  <si>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</si>
  <si>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</si>
  <si>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</si>
  <si>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</si>
  <si>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</si>
  <si>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</si>
  <si>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</si>
  <si>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</si>
  <si>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</si>
  <si>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</si>
  <si>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</si>
  <si>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</si>
  <si>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</si>
  <si>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</si>
  <si>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</si>
  <si>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</si>
  <si>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</si>
  <si>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</si>
  <si>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</si>
  <si>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</si>
  <si>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</si>
  <si>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</si>
  <si>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</si>
  <si>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</si>
  <si>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</si>
  <si>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</si>
  <si>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</si>
  <si>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</si>
  <si>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</si>
  <si>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</si>
  <si>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</si>
  <si>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</si>
  <si>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</si>
  <si>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</si>
  <si>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</si>
  <si>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</si>
  <si>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</si>
  <si>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</si>
  <si>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</si>
  <si>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</si>
  <si>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</si>
  <si>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</si>
  <si>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</si>
  <si>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</si>
  <si>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</si>
  <si>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</si>
  <si>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</si>
  <si>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</si>
  <si>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</si>
  <si>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</si>
  <si>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</si>
  <si>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</si>
  <si>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</si>
  <si>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</si>
  <si>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</si>
  <si>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</si>
  <si>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</si>
  <si>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</si>
  <si>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</si>
  <si>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</si>
  <si>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</si>
  <si>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</si>
  <si>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</si>
  <si>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</si>
  <si>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</si>
  <si>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</si>
  <si>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</si>
  <si>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</si>
  <si>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</si>
  <si>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</si>
  <si>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</si>
  <si>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</si>
  <si>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</si>
  <si>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</si>
  <si>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</si>
  <si>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</si>
  <si>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</si>
  <si>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</si>
  <si>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</si>
  <si>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</si>
  <si>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</si>
  <si>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</si>
  <si>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</si>
  <si>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</si>
  <si>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</si>
  <si>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</si>
  <si>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</si>
  <si>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</si>
  <si>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</si>
  <si>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</si>
  <si>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</si>
  <si>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</si>
  <si>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</si>
  <si>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</si>
  <si>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</si>
  <si>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</si>
  <si>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</si>
  <si>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</si>
  <si>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</si>
  <si>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</si>
  <si>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</si>
  <si>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</si>
  <si>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</si>
  <si>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</si>
  <si>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</si>
  <si>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</si>
  <si>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</si>
  <si>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</si>
  <si>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</si>
  <si>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</si>
  <si>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</si>
  <si>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</si>
  <si>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</si>
  <si>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</si>
  <si>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</si>
  <si>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</si>
  <si>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</si>
  <si>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</si>
  <si>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</si>
  <si>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</si>
  <si>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</si>
  <si>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</si>
  <si>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</si>
  <si>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</si>
  <si>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</si>
  <si>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</si>
  <si>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</si>
  <si>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</si>
  <si>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</si>
  <si>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</si>
  <si>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</si>
  <si>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</si>
  <si>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</si>
  <si>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</si>
  <si>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</si>
  <si>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</si>
  <si>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</si>
  <si>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</si>
  <si>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</si>
  <si>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</si>
  <si>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</si>
  <si>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</si>
  <si>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</si>
  <si>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</si>
  <si>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</si>
  <si>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</si>
  <si>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</si>
  <si>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</si>
  <si>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</si>
  <si>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</si>
  <si>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</si>
  <si>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</si>
  <si>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</si>
  <si>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</si>
  <si>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</si>
  <si>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</si>
  <si>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</si>
  <si>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</si>
  <si>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</si>
  <si>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</si>
  <si>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</si>
  <si>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</si>
  <si>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</si>
  <si>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</si>
  <si>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</si>
  <si>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</si>
  <si>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</si>
  <si>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</si>
  <si>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</si>
  <si>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</si>
  <si>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</si>
  <si>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</si>
  <si>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</si>
  <si>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</si>
  <si>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</si>
  <si>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</si>
  <si>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</si>
  <si>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</si>
  <si>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</si>
  <si>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</si>
  <si>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</si>
  <si>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</si>
  <si>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</si>
  <si>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</si>
  <si>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</si>
  <si>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</si>
  <si>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</si>
  <si>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</si>
  <si>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</si>
  <si>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</si>
  <si>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</si>
  <si>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</si>
  <si>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</si>
  <si>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</si>
  <si>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</si>
  <si>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</si>
  <si>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</si>
  <si>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</si>
  <si>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</si>
  <si>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</si>
  <si>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</si>
  <si>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</si>
  <si>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</si>
  <si>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</si>
  <si>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</si>
  <si>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</si>
  <si>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</si>
  <si>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</si>
  <si>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</si>
  <si>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</si>
  <si>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</si>
  <si>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</si>
  <si>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</si>
  <si>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</si>
  <si>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</si>
  <si>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</si>
  <si>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</si>
  <si>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</si>
  <si>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</si>
  <si>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</si>
  <si>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</si>
  <si>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</si>
  <si>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</si>
  <si>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</si>
  <si>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</si>
  <si>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</si>
  <si>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</si>
  <si>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</si>
  <si>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</si>
  <si>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</si>
  <si>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</si>
  <si>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</si>
  <si>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</si>
  <si>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</si>
  <si>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</si>
  <si>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</si>
  <si>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</si>
  <si>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</si>
  <si>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</si>
  <si>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</si>
  <si>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</si>
  <si>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</si>
  <si>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</si>
  <si>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</si>
  <si>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</si>
  <si>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</si>
  <si>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</si>
  <si>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</si>
  <si>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</si>
  <si>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</si>
  <si>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</si>
  <si>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</si>
  <si>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</si>
  <si>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</si>
  <si>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</si>
  <si>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</si>
  <si>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</si>
  <si>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</si>
  <si>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</si>
  <si>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</si>
  <si>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</si>
  <si>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</si>
  <si>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</si>
  <si>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</si>
  <si>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</si>
  <si>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</si>
  <si>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</si>
  <si>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</si>
  <si>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</si>
  <si>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</si>
  <si>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</si>
  <si>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</si>
  <si>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</si>
  <si>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</si>
  <si>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</si>
  <si>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</si>
  <si>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</si>
  <si>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</si>
  <si>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</si>
  <si>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</si>
  <si>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</si>
  <si>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</si>
  <si>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</si>
  <si>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</si>
  <si>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</si>
  <si>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</si>
  <si>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</si>
  <si>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</si>
  <si>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</si>
  <si>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</si>
  <si>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</si>
  <si>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</si>
  <si>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</si>
  <si>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</si>
  <si>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</si>
  <si>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</si>
  <si>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</si>
  <si>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</si>
  <si>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</si>
  <si>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</si>
  <si>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</si>
  <si>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</si>
  <si>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</si>
  <si>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</si>
  <si>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</si>
  <si>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</si>
  <si>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</si>
  <si>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</si>
  <si>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</si>
  <si>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</si>
  <si>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</si>
  <si>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</si>
  <si>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</si>
  <si>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</si>
  <si>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</si>
  <si>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</si>
  <si>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</si>
  <si>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</si>
  <si>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</si>
  <si>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</si>
  <si>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</si>
  <si>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</si>
  <si>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</si>
  <si>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</si>
  <si>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</si>
  <si>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</si>
  <si>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</si>
  <si>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</si>
  <si>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</si>
  <si>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</si>
  <si>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</si>
  <si>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</si>
  <si>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</si>
  <si>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</si>
  <si>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</si>
  <si>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</si>
  <si>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</si>
  <si>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</si>
  <si>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</si>
  <si>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</si>
  <si>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</si>
  <si>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</si>
  <si>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</si>
  <si>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</si>
  <si>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</si>
  <si>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</si>
  <si>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</si>
  <si>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</si>
  <si>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</si>
  <si>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</si>
  <si>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</si>
  <si>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</si>
  <si>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</si>
  <si>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</si>
  <si>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</si>
  <si>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</si>
  <si>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</si>
  <si>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</si>
  <si>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</si>
  <si>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</si>
  <si>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</si>
  <si>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</si>
  <si>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</si>
  <si>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</si>
  <si>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</si>
  <si>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</si>
  <si>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</si>
  <si>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</si>
  <si>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</si>
  <si>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</si>
  <si>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</si>
  <si>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</si>
  <si>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</si>
  <si>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</si>
  <si>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</si>
  <si>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</si>
  <si>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</si>
  <si>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</si>
  <si>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</si>
  <si>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</si>
  <si>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</si>
  <si>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</si>
  <si>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</si>
  <si>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</si>
  <si>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</si>
  <si>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</si>
  <si>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</si>
  <si>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</si>
  <si>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</si>
  <si>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</si>
  <si>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</si>
  <si>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</si>
  <si>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</si>
  <si>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</si>
  <si>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</si>
  <si>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</si>
  <si>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</si>
  <si>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</si>
  <si>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</si>
  <si>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</si>
  <si>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</si>
  <si>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</si>
  <si>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</si>
  <si>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</si>
  <si>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</si>
  <si>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</si>
  <si>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</si>
  <si>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</si>
  <si>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</si>
  <si>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</si>
  <si>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</si>
  <si>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</si>
  <si>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</si>
  <si>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</si>
  <si>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</si>
  <si>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</si>
  <si>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</si>
  <si>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</si>
  <si>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</si>
  <si>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</si>
  <si>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</si>
  <si>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</si>
  <si>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</si>
  <si>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</si>
  <si>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</si>
  <si>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</si>
  <si>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</si>
  <si>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</si>
  <si>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</si>
  <si>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</si>
  <si>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</si>
  <si>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</si>
  <si>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</si>
  <si>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</si>
  <si>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</si>
  <si>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</si>
  <si>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</si>
  <si>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</si>
  <si>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</si>
  <si>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</si>
  <si>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</si>
  <si>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</si>
  <si>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</si>
  <si>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</si>
  <si>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</si>
  <si>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</si>
  <si>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</si>
  <si>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</si>
  <si>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</si>
  <si>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</si>
  <si>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</si>
  <si>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</si>
  <si>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</si>
  <si>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</si>
  <si>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</si>
  <si>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</si>
  <si>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</si>
  <si>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</si>
  <si>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</si>
  <si>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</si>
  <si>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</si>
  <si>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</si>
  <si>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</si>
  <si>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</si>
  <si>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</si>
  <si>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</si>
  <si>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</si>
  <si>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</si>
  <si>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</si>
  <si>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</si>
  <si>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</si>
  <si>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</si>
  <si>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</si>
  <si>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</si>
  <si>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</si>
  <si>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</si>
  <si>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</si>
  <si>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</si>
  <si>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</si>
  <si>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</si>
  <si>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</si>
  <si>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</si>
  <si>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</si>
  <si>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</si>
  <si>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</si>
  <si>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</si>
  <si>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</si>
  <si>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</si>
  <si>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</si>
  <si>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</si>
  <si>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</si>
  <si>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</si>
  <si>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</si>
  <si>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</si>
  <si>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</si>
  <si>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</si>
  <si>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</si>
  <si>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</si>
  <si>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</si>
  <si>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</si>
  <si>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</si>
  <si>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</si>
  <si>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</si>
  <si>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</si>
  <si>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</si>
  <si>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</si>
  <si>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</si>
  <si>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</si>
  <si>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</si>
  <si>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</si>
  <si>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</si>
  <si>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</si>
  <si>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</si>
  <si>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</si>
  <si>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</si>
  <si>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</si>
  <si>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</si>
  <si>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</si>
  <si>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</si>
  <si>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</si>
  <si>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</si>
  <si>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</si>
  <si>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</si>
  <si>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</si>
  <si>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</si>
  <si>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</si>
  <si>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</si>
  <si>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</si>
  <si>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</si>
  <si>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</si>
  <si>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</si>
  <si>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</si>
  <si>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</si>
  <si>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</si>
  <si>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</si>
  <si>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</si>
  <si>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</si>
  <si>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</si>
  <si>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</si>
  <si>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</si>
  <si>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</si>
  <si>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</si>
  <si>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</si>
  <si>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</si>
  <si>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</si>
  <si>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</si>
  <si>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</si>
  <si>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</si>
  <si>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</si>
  <si>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</si>
  <si>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</si>
  <si>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</si>
  <si>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</si>
  <si>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</si>
  <si>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</si>
  <si>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</si>
  <si>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</si>
  <si>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</si>
  <si>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</si>
  <si>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</si>
  <si>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</si>
  <si>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</si>
  <si>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</si>
  <si>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</si>
  <si>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</si>
  <si>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</si>
  <si>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</si>
  <si>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</si>
  <si>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</si>
  <si>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</si>
  <si>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</si>
  <si>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</si>
  <si>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</si>
  <si>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</si>
  <si>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</si>
  <si>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</si>
  <si>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</si>
  <si>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</si>
  <si>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</si>
  <si>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</si>
  <si>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</si>
  <si>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</si>
  <si>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</si>
  <si>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</si>
  <si>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</si>
  <si>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</si>
  <si>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</si>
  <si>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</si>
  <si>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</si>
  <si>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</si>
  <si>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</si>
  <si>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</si>
  <si>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</si>
  <si>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</si>
  <si>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</si>
  <si>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</si>
  <si>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</si>
  <si>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</si>
  <si>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</si>
  <si>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</si>
  <si>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</si>
  <si>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</si>
  <si>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</si>
  <si>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</si>
  <si>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</si>
  <si>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</si>
  <si>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</si>
  <si>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</si>
  <si>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</si>
  <si>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</si>
  <si>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</si>
  <si>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</si>
  <si>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</si>
  <si>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</si>
  <si>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</si>
  <si>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</si>
  <si>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</si>
  <si>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</si>
  <si>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</si>
  <si>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</si>
  <si>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</si>
  <si>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</si>
  <si>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</si>
  <si>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</si>
  <si>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</si>
  <si>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</si>
  <si>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</si>
  <si>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</si>
  <si>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</si>
  <si>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</si>
  <si>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</si>
  <si>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</si>
  <si>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</si>
  <si>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</si>
  <si>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</si>
  <si>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</si>
  <si>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</si>
  <si>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</si>
  <si>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</si>
  <si>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</si>
  <si>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</si>
  <si>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</si>
  <si>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</si>
  <si>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</si>
  <si>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</si>
  <si>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</si>
  <si>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</si>
  <si>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</si>
  <si>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</si>
  <si>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</si>
  <si>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</si>
  <si>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</si>
  <si>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</si>
  <si>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</si>
  <si>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</si>
  <si>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</si>
  <si>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</si>
  <si>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</si>
  <si>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</si>
  <si>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</si>
  <si>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</si>
  <si>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</si>
  <si>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</si>
  <si>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</si>
  <si>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</si>
  <si>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</si>
  <si>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</si>
  <si>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</si>
  <si>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</si>
  <si>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</si>
  <si>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</si>
  <si>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</si>
  <si>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</si>
  <si>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</si>
  <si>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</si>
  <si>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</si>
  <si>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</si>
  <si>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</si>
  <si>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</si>
  <si>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</si>
  <si>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</si>
  <si>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</si>
  <si>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</si>
  <si>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</si>
  <si>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</si>
  <si>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</si>
  <si>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</si>
  <si>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</si>
  <si>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</si>
  <si>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</si>
  <si>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</si>
  <si>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</si>
  <si>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</si>
  <si>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</si>
  <si>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</si>
  <si>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</si>
  <si>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</si>
  <si>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</si>
  <si>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</si>
  <si>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</si>
  <si>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</si>
  <si>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</si>
  <si>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</si>
  <si>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</si>
  <si>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</si>
  <si>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</si>
  <si>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</si>
  <si>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</si>
  <si>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</si>
  <si>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</si>
  <si>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</si>
  <si>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</si>
  <si>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</si>
  <si>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</si>
  <si>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</si>
  <si>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</si>
  <si>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</si>
  <si>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</si>
  <si>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</si>
  <si>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</si>
  <si>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</si>
  <si>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</si>
  <si>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</si>
  <si>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</si>
  <si>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</si>
  <si>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</si>
  <si>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</si>
  <si>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</si>
  <si>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</si>
  <si>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</si>
  <si>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</si>
  <si>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</si>
  <si>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</si>
  <si>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</si>
  <si>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</si>
  <si>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</si>
  <si>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</si>
  <si>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</si>
  <si>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</si>
  <si>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</si>
  <si>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</si>
  <si>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</si>
  <si>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</si>
  <si>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</si>
  <si>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</si>
  <si>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</si>
  <si>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</si>
  <si>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</si>
  <si>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</si>
  <si>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</si>
  <si>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</si>
  <si>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</si>
  <si>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</si>
  <si>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</si>
  <si>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</si>
  <si>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</si>
  <si>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</si>
  <si>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</si>
  <si>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</si>
  <si>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</si>
  <si>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</si>
  <si>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</si>
  <si>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</si>
  <si>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</si>
  <si>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</si>
  <si>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</si>
  <si>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</si>
  <si>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</si>
  <si>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</si>
  <si>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</si>
  <si>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</si>
  <si>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</si>
  <si>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</si>
  <si>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</si>
  <si>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</si>
  <si>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</si>
  <si>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</si>
  <si>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</si>
  <si>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</si>
  <si>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</si>
  <si>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</si>
  <si>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</si>
  <si>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</si>
  <si>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</si>
  <si>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</si>
  <si>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</si>
  <si>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</si>
  <si>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</si>
  <si>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</si>
  <si>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</si>
  <si>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</si>
  <si>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</si>
  <si>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</si>
  <si>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</si>
  <si>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</si>
  <si>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</si>
  <si>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</si>
  <si>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</si>
  <si>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</si>
  <si>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</si>
  <si>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</si>
  <si>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</si>
  <si>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</si>
  <si>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</si>
  <si>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</si>
  <si>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</si>
  <si>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</si>
  <si>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</si>
  <si>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</si>
  <si>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</si>
  <si>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</si>
  <si>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</si>
  <si>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</si>
  <si>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</si>
  <si>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</si>
  <si>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</si>
  <si>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</si>
  <si>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</si>
  <si>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</si>
  <si>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</si>
  <si>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</si>
  <si>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</si>
  <si>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</si>
  <si>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</si>
  <si>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</si>
  <si>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</si>
  <si>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</si>
  <si>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</si>
  <si>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</si>
  <si>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</si>
  <si>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</si>
  <si>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</si>
  <si>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</si>
  <si>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</si>
  <si>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</si>
  <si>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</si>
  <si>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</si>
  <si>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</si>
  <si>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</si>
  <si>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</si>
  <si>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</si>
  <si>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</si>
  <si>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</si>
  <si>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</si>
  <si>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</si>
  <si>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</si>
  <si>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</si>
  <si>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</si>
  <si>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</si>
  <si>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</si>
  <si>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</si>
  <si>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</si>
  <si>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</si>
  <si>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</si>
  <si>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</si>
  <si>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</si>
  <si>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</si>
  <si>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</si>
  <si>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</si>
  <si>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</si>
  <si>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</si>
  <si>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</si>
  <si>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</si>
  <si>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</si>
  <si>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</si>
  <si>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</si>
  <si>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</si>
  <si>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</si>
  <si>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</si>
  <si>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</si>
  <si>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</si>
  <si>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</si>
  <si>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</si>
  <si>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</si>
  <si>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</si>
  <si>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</si>
  <si>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</si>
  <si>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</si>
  <si>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</si>
  <si>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</si>
  <si>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</si>
  <si>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</si>
  <si>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</si>
  <si>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</si>
  <si>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</si>
  <si>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</si>
  <si>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</si>
  <si>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</si>
  <si>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</si>
  <si>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</si>
  <si>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</si>
  <si>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</si>
  <si>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</si>
  <si>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</si>
  <si>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</si>
  <si>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</si>
  <si>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</si>
  <si>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</si>
  <si>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</si>
  <si>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</si>
  <si>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</si>
  <si>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</si>
  <si>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</si>
  <si>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</si>
  <si>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</si>
  <si>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</si>
  <si>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</si>
  <si>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</si>
  <si>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</si>
  <si>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</si>
  <si>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</si>
  <si>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</si>
  <si>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</si>
  <si>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</si>
  <si>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</si>
  <si>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</si>
  <si>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</si>
  <si>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</si>
  <si>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</si>
  <si>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</si>
  <si>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</si>
  <si>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</si>
  <si>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</si>
  <si>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</si>
  <si>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</si>
  <si>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</si>
  <si>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</si>
  <si>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</si>
  <si>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</si>
  <si>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</si>
  <si>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</si>
  <si>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</si>
  <si>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</si>
  <si>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</si>
  <si>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</si>
  <si>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</si>
  <si>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</si>
  <si>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</si>
  <si>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</si>
  <si>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</si>
  <si>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</si>
  <si>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</si>
  <si>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</si>
  <si>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</si>
  <si>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</si>
  <si>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</si>
  <si>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</si>
  <si>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</si>
  <si>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</si>
  <si>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</si>
  <si>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</si>
  <si>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</si>
  <si>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</si>
  <si>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</si>
  <si>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</si>
  <si>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</si>
  <si>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</si>
  <si>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</si>
  <si>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</si>
  <si>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</si>
  <si>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</si>
  <si>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</si>
  <si>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</si>
  <si>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</si>
  <si>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</si>
  <si>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</si>
  <si>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</si>
  <si>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</si>
  <si>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</si>
  <si>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</si>
  <si>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</si>
  <si>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</si>
  <si>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</si>
  <si>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</si>
  <si>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</si>
  <si>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</si>
  <si>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</si>
  <si>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</si>
  <si>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</si>
  <si>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</si>
  <si>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</si>
  <si>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</si>
  <si>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</si>
  <si>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</si>
  <si>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</si>
  <si>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</si>
  <si>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</si>
  <si>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</si>
  <si>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</si>
  <si>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</si>
  <si>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</si>
  <si>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</si>
  <si>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</si>
  <si>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</si>
  <si>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</si>
  <si>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</si>
  <si>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</si>
  <si>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</si>
  <si>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</si>
  <si>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</si>
  <si>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</si>
  <si>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</si>
  <si>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</si>
  <si>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</si>
  <si>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</si>
  <si>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</si>
  <si>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</si>
  <si>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</si>
  <si>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</si>
  <si>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</si>
  <si>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</si>
  <si>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</si>
  <si>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</si>
  <si>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</si>
  <si>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</si>
  <si>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</si>
  <si>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</si>
  <si>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</si>
  <si>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</si>
  <si>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</si>
  <si>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</si>
  <si>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</si>
  <si>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</si>
  <si>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</si>
  <si>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</si>
  <si>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</si>
  <si>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</si>
  <si>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</si>
  <si>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</si>
  <si>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</si>
  <si>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</si>
  <si>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</si>
  <si>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</si>
  <si>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</si>
  <si>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</si>
  <si>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</si>
  <si>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</si>
  <si>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</si>
  <si>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</si>
  <si>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</si>
  <si>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</si>
  <si>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</si>
  <si>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</si>
  <si>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</si>
  <si>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</si>
  <si>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</si>
  <si>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</si>
  <si>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</si>
  <si>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</si>
  <si>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</si>
  <si>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</si>
  <si>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</si>
  <si>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</si>
  <si>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</si>
  <si>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</si>
  <si>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</si>
  <si>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</si>
  <si>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</si>
  <si>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</si>
  <si>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</si>
  <si>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</si>
  <si>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</si>
  <si>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</si>
  <si>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</si>
  <si>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</si>
  <si>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</si>
  <si>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</si>
  <si>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</si>
  <si>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</si>
  <si>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</si>
  <si>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</si>
  <si>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</si>
  <si>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</si>
  <si>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</si>
  <si>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</si>
  <si>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</si>
  <si>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</si>
  <si>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</si>
  <si>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</si>
  <si>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</si>
  <si>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</si>
  <si>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</si>
  <si>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</si>
  <si>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</si>
  <si>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</si>
  <si>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</si>
  <si>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</si>
  <si>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</si>
  <si>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</si>
  <si>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</si>
  <si>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</si>
  <si>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</si>
  <si>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</si>
  <si>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</si>
  <si>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</si>
  <si>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</si>
  <si>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</si>
  <si>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</si>
  <si>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</si>
  <si>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</si>
  <si>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</si>
  <si>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</si>
  <si>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</si>
  <si>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</si>
  <si>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</si>
  <si>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</si>
  <si>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</si>
  <si>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</si>
  <si>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</si>
  <si>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</si>
  <si>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</si>
  <si>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</si>
  <si>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</si>
  <si>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</si>
  <si>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</si>
  <si>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</si>
  <si>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</si>
  <si>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</si>
  <si>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</si>
  <si>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</si>
  <si>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</si>
  <si>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</si>
  <si>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</si>
  <si>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</si>
  <si>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</si>
  <si>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</si>
  <si>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</si>
  <si>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</si>
  <si>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</si>
  <si>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</si>
  <si>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</si>
  <si>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</si>
  <si>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</si>
  <si>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</si>
  <si>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</si>
  <si>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</si>
  <si>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</si>
  <si>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</si>
  <si>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</si>
  <si>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</si>
  <si>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</si>
  <si>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</si>
  <si>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</si>
  <si>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</si>
  <si>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</si>
  <si>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</si>
  <si>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</si>
  <si>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</si>
  <si>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</si>
  <si>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</si>
  <si>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</si>
  <si>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</si>
  <si>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</si>
  <si>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</si>
  <si>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</si>
  <si>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</si>
  <si>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</si>
  <si>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</si>
  <si>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</si>
  <si>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</si>
  <si>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</si>
  <si>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</si>
  <si>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</si>
  <si>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</si>
  <si>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</si>
  <si>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</si>
  <si>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</si>
  <si>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</si>
  <si>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</si>
  <si>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</si>
  <si>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</si>
  <si>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</si>
  <si>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</si>
  <si>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</si>
  <si>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</si>
  <si>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</si>
  <si>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</si>
  <si>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</si>
  <si>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</si>
  <si>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</si>
  <si>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</si>
  <si>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</si>
  <si>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</si>
  <si>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</si>
  <si>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</si>
  <si>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</si>
  <si>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</si>
  <si>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</si>
  <si>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</si>
  <si>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</si>
  <si>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</si>
  <si>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</si>
  <si>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</si>
  <si>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</si>
  <si>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</si>
  <si>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</si>
  <si>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</si>
  <si>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</si>
  <si>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</si>
  <si>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</si>
  <si>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</si>
  <si>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</si>
  <si>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</si>
  <si>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</si>
  <si>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</si>
  <si>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</si>
  <si>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</si>
  <si>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</si>
  <si>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</si>
  <si>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</si>
  <si>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</si>
  <si>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</si>
  <si>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</si>
  <si>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</si>
  <si>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</si>
  <si>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</si>
  <si>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</si>
  <si>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</si>
  <si>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</si>
  <si>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</si>
  <si>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</si>
  <si>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</si>
  <si>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</si>
  <si>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</si>
  <si>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</si>
  <si>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</si>
  <si>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</si>
  <si>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</si>
  <si>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</si>
  <si>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</si>
  <si>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</si>
  <si>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</si>
  <si>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</si>
  <si>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</si>
  <si>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</si>
  <si>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</si>
  <si>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</si>
  <si>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</si>
  <si>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</si>
  <si>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</si>
  <si>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</si>
  <si>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</si>
  <si>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</si>
  <si>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</si>
  <si>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</si>
  <si>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</si>
  <si>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</si>
  <si>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</si>
  <si>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</si>
  <si>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</si>
  <si>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</si>
  <si>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</si>
  <si>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</si>
  <si>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</si>
  <si>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</si>
  <si>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</si>
  <si>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</si>
  <si>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</si>
  <si>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</si>
  <si>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</si>
  <si>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</si>
  <si>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</si>
  <si>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</si>
  <si>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</si>
  <si>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</si>
  <si>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</si>
  <si>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</si>
  <si>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</si>
  <si>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</si>
  <si>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</si>
  <si>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</si>
  <si>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</si>
  <si>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</si>
  <si>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</si>
  <si>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</si>
  <si>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</si>
  <si>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</si>
  <si>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</si>
  <si>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</si>
  <si>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</si>
  <si>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</si>
  <si>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</si>
  <si>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</si>
  <si>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</si>
  <si>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</si>
  <si>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</si>
  <si>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</si>
  <si>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</si>
  <si>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</si>
  <si>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</si>
  <si>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</si>
  <si>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</si>
  <si>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</si>
  <si>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</si>
  <si>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</si>
  <si>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</si>
  <si>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</si>
  <si>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</si>
  <si>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</si>
  <si>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</si>
  <si>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</si>
  <si>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</si>
  <si>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</si>
  <si>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</si>
  <si>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</si>
  <si>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</si>
  <si>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</si>
  <si>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</si>
  <si>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</si>
  <si>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</si>
  <si>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</si>
  <si>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</si>
  <si>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</si>
  <si>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</si>
  <si>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</si>
  <si>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</si>
  <si>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</si>
  <si>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</si>
  <si>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</si>
  <si>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</si>
  <si>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</si>
  <si>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</si>
  <si>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</si>
  <si>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</si>
  <si>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</si>
  <si>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</si>
  <si>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</si>
  <si>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</si>
  <si>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</si>
  <si>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</si>
  <si>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</si>
  <si>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</si>
  <si>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</si>
  <si>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</si>
  <si>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</si>
  <si>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</si>
  <si>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</si>
  <si>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</si>
  <si>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</si>
  <si>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</si>
  <si>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</si>
  <si>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</si>
  <si>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</si>
  <si>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</si>
  <si>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</si>
  <si>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</si>
  <si>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</si>
  <si>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</si>
  <si>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</si>
  <si>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</si>
  <si>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</si>
  <si>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</si>
  <si>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</si>
  <si>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</si>
  <si>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</si>
  <si>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</si>
  <si>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</si>
  <si>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</si>
  <si>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</si>
  <si>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</si>
  <si>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</si>
  <si>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</si>
  <si>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</si>
  <si>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</si>
  <si>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</si>
  <si>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</si>
  <si>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</si>
  <si>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</si>
  <si>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</si>
  <si>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</si>
  <si>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</si>
  <si>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</si>
  <si>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</si>
  <si>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</si>
  <si>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</si>
  <si>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</si>
  <si>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</si>
  <si>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</si>
  <si>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</si>
  <si>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</si>
  <si>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</si>
  <si>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</si>
  <si>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</si>
  <si>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</si>
  <si>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</si>
  <si>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</si>
  <si>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</si>
  <si>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</si>
  <si>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</si>
  <si>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</si>
  <si>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</si>
  <si>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</si>
  <si>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</si>
  <si>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</si>
  <si>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</si>
  <si>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</si>
  <si>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</si>
  <si>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</si>
  <si>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</si>
  <si>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</si>
  <si>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</si>
  <si>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</si>
  <si>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</si>
  <si>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</si>
  <si>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</si>
  <si>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</si>
  <si>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</si>
  <si>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</si>
  <si>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</si>
  <si>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</si>
  <si>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</si>
  <si>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</si>
  <si>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</si>
  <si>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</si>
  <si>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</si>
  <si>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</si>
  <si>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</si>
  <si>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</si>
  <si>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</si>
  <si>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</si>
  <si>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</si>
  <si>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</si>
  <si>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</si>
  <si>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</si>
  <si>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</si>
  <si>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</si>
  <si>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</si>
  <si>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</si>
  <si>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</si>
  <si>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</si>
  <si>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</si>
  <si>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</si>
  <si>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</si>
  <si>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</si>
  <si>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</si>
  <si>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</si>
  <si>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</si>
  <si>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</si>
  <si>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</si>
  <si>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</si>
  <si>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</si>
  <si>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</si>
  <si>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</si>
  <si>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</si>
  <si>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</si>
  <si>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</si>
  <si>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</si>
  <si>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</si>
  <si>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</si>
  <si>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</si>
  <si>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</si>
  <si>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</si>
  <si>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</si>
  <si>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</si>
  <si>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</si>
  <si>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</si>
  <si>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</si>
  <si>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</si>
  <si>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</si>
  <si>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</si>
  <si>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</si>
  <si>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</si>
  <si>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</si>
  <si>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</si>
  <si>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</si>
  <si>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</si>
  <si>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</si>
  <si>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</si>
  <si>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</si>
  <si>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</si>
  <si>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</si>
  <si>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</si>
  <si>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</si>
  <si>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</si>
  <si>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</si>
  <si>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</si>
  <si>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</si>
  <si>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</si>
  <si>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</si>
  <si>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</si>
  <si>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</si>
  <si>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</si>
  <si>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</si>
  <si>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</si>
  <si>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</si>
  <si>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</si>
  <si>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</si>
  <si>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</si>
  <si>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</si>
  <si>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</si>
  <si>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</si>
  <si>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</si>
  <si>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</si>
  <si>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</si>
  <si>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</si>
  <si>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</si>
  <si>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</si>
  <si>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</si>
  <si>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</si>
  <si>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</si>
  <si>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</si>
  <si>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</si>
  <si>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</si>
  <si>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</si>
  <si>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</si>
  <si>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</si>
  <si>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</si>
  <si>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</si>
  <si>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</si>
  <si>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</si>
  <si>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</si>
  <si>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</si>
  <si>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</si>
  <si>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</si>
  <si>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</si>
  <si>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</si>
  <si>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</si>
  <si>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</si>
  <si>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</si>
  <si>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</si>
  <si>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</si>
  <si>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</si>
  <si>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</si>
  <si>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</si>
  <si>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</si>
  <si>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</si>
  <si>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</si>
  <si>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</si>
  <si>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</si>
  <si>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</si>
  <si>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</si>
  <si>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</si>
  <si>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</si>
  <si>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</si>
  <si>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</si>
  <si>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</si>
  <si>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</si>
  <si>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</si>
  <si>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</si>
  <si>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</si>
  <si>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</si>
  <si>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</si>
  <si>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</si>
  <si>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</si>
  <si>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</si>
  <si>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</si>
  <si>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</si>
  <si>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</si>
  <si>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</si>
  <si>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</si>
  <si>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</si>
  <si>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</si>
  <si>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</si>
  <si>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</si>
  <si>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</si>
  <si>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</si>
  <si>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</si>
  <si>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</si>
  <si>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</si>
  <si>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</si>
  <si>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</si>
  <si>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</si>
  <si>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</si>
  <si>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</si>
  <si>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</si>
  <si>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</si>
  <si>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</si>
  <si>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</si>
  <si>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</si>
  <si>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</si>
  <si>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</si>
  <si>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</si>
  <si>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</si>
  <si>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</si>
  <si>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</si>
  <si>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</si>
  <si>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</si>
  <si>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</si>
  <si>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</si>
  <si>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</si>
  <si>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</si>
  <si>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</si>
  <si>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</si>
  <si>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</si>
  <si>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</si>
  <si>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</si>
  <si>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</si>
  <si>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</si>
  <si>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</si>
  <si>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</si>
  <si>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</si>
  <si>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</si>
  <si>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</si>
  <si>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</si>
  <si>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</si>
  <si>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</si>
  <si>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</si>
  <si>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</si>
  <si>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</si>
  <si>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</si>
  <si>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</si>
  <si>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</si>
  <si>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</si>
  <si>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</si>
  <si>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</si>
  <si>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</si>
  <si>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</si>
  <si>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</si>
  <si>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</si>
  <si>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</si>
  <si>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</si>
  <si>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</si>
  <si>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</si>
  <si>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</si>
  <si>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</si>
  <si>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</si>
  <si>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</si>
  <si>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</si>
  <si>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</si>
  <si>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</si>
  <si>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</si>
  <si>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</si>
  <si>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</si>
  <si>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</si>
  <si>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</si>
  <si>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</si>
  <si>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</si>
  <si>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</si>
  <si>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</si>
  <si>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</si>
  <si>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</si>
  <si>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</si>
  <si>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</si>
  <si>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</si>
  <si>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</si>
  <si>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</si>
  <si>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</si>
  <si>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</si>
  <si>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</si>
  <si>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</si>
  <si>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</si>
  <si>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</si>
  <si>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</si>
  <si>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</si>
  <si>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</si>
  <si>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</si>
  <si>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</si>
  <si>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</si>
  <si>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</si>
  <si>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</si>
  <si>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</si>
  <si>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</si>
  <si>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</si>
  <si>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</si>
  <si>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</si>
  <si>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</si>
  <si>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</si>
  <si>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</si>
  <si>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</si>
  <si>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</si>
  <si>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</si>
  <si>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</si>
  <si>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</si>
  <si>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</si>
  <si>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</si>
  <si>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</si>
  <si>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</si>
  <si>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</si>
  <si>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</si>
  <si>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</si>
  <si>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</si>
  <si>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</si>
  <si>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</si>
  <si>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</si>
  <si>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</si>
  <si>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</si>
  <si>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</si>
  <si>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</si>
  <si>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</si>
  <si>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</si>
  <si>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</si>
  <si>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</si>
  <si>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</si>
  <si>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</si>
  <si>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</si>
  <si>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</si>
  <si>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</si>
  <si>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</si>
  <si>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</si>
  <si>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</si>
  <si>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</si>
  <si>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</si>
  <si>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</si>
  <si>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</si>
  <si>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</si>
  <si>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</si>
  <si>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</si>
  <si>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</si>
  <si>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</si>
  <si>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</si>
  <si>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</si>
  <si>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</si>
  <si>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</si>
  <si>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</si>
  <si>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</si>
  <si>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</si>
  <si>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</si>
  <si>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</si>
  <si>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</si>
  <si>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</si>
  <si>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</si>
  <si>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</si>
  <si>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</si>
  <si>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</si>
  <si>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</si>
  <si>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</si>
  <si>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</si>
  <si>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</si>
  <si>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</si>
  <si>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</si>
  <si>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</si>
  <si>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</si>
  <si>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</si>
  <si>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</si>
  <si>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</si>
  <si>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</si>
  <si>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</si>
  <si>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</si>
  <si>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</si>
  <si>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</si>
  <si>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</si>
  <si>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</si>
  <si>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</si>
  <si>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</si>
  <si>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</si>
  <si>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</si>
  <si>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</si>
  <si>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</si>
  <si>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</si>
  <si>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</si>
  <si>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</si>
  <si>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</si>
  <si>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</si>
  <si>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</si>
  <si>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</si>
  <si>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</si>
  <si>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</si>
  <si>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</si>
  <si>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</si>
  <si>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</si>
  <si>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</si>
  <si>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</si>
  <si>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</si>
  <si>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</si>
  <si>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</si>
  <si>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</si>
  <si>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</si>
  <si>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</si>
  <si>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</si>
  <si>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</si>
  <si>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</si>
  <si>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</si>
  <si>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</si>
  <si>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</si>
  <si>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</si>
  <si>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</si>
  <si>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</si>
  <si>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</si>
  <si>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</si>
  <si>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</si>
  <si>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</si>
  <si>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</si>
  <si>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</si>
  <si>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</si>
  <si>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</si>
  <si>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</si>
  <si>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</si>
  <si>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</si>
  <si>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</si>
  <si>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</si>
  <si>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</si>
  <si>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</si>
  <si>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</si>
  <si>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</si>
  <si>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</si>
  <si>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</si>
  <si>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</si>
  <si>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</si>
  <si>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</si>
  <si>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</si>
  <si>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</si>
  <si>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</si>
  <si>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</si>
  <si>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</si>
  <si>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</si>
  <si>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</si>
  <si>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</si>
  <si>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</si>
  <si>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</si>
  <si>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</si>
  <si>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</si>
  <si>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</si>
  <si>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</si>
  <si>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</si>
  <si>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</si>
  <si>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</si>
  <si>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</si>
  <si>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</si>
  <si>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</si>
  <si>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</si>
  <si>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</si>
  <si>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</si>
  <si>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</si>
  <si>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</si>
  <si>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</si>
  <si>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</si>
  <si>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</si>
  <si>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</si>
  <si>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</si>
  <si>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</si>
  <si>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</si>
  <si>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</si>
  <si>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</si>
  <si>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</si>
  <si>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</si>
  <si>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</si>
  <si>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</si>
  <si>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</si>
  <si>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</si>
  <si>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</si>
  <si>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</si>
  <si>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</si>
  <si>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</si>
  <si>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</si>
  <si>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</si>
  <si>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</si>
  <si>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</si>
  <si>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</si>
  <si>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</si>
  <si>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</si>
  <si>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</si>
  <si>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</si>
  <si>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</si>
  <si>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</si>
  <si>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</si>
  <si>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</si>
  <si>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</si>
  <si>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</si>
  <si>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</si>
  <si>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</si>
  <si>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</si>
  <si>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</si>
  <si>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</si>
  <si>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</si>
  <si>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</si>
  <si>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</si>
  <si>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</si>
  <si>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</si>
  <si>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</si>
  <si>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</si>
  <si>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</si>
  <si>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</si>
  <si>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</si>
  <si>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</si>
  <si>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</si>
  <si>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</si>
  <si>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</si>
  <si>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</si>
  <si>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</si>
  <si>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</si>
  <si>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</si>
  <si>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</si>
  <si>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</si>
  <si>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</si>
  <si>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</si>
  <si>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</si>
  <si>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</si>
  <si>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</si>
  <si>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</si>
  <si>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</si>
  <si>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</si>
  <si>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</si>
  <si>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</si>
  <si>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</si>
  <si>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</si>
  <si>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</si>
  <si>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</si>
  <si>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</si>
  <si>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</si>
  <si>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</si>
  <si>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</si>
  <si>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</si>
  <si>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</si>
  <si>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</si>
  <si>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</si>
  <si>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</si>
  <si>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</si>
  <si>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</si>
  <si>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</si>
  <si>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</si>
  <si>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</si>
  <si>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</si>
  <si>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</si>
  <si>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</si>
  <si>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</si>
  <si>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</si>
  <si>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</si>
  <si>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</si>
  <si>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</si>
  <si>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</si>
  <si>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</si>
  <si>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</si>
  <si>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</si>
  <si>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</si>
  <si>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</si>
  <si>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</si>
  <si>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</si>
  <si>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</si>
  <si>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</si>
  <si>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</si>
  <si>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</si>
  <si>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</si>
  <si>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</si>
  <si>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</si>
  <si>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</si>
  <si>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</si>
  <si>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</si>
  <si>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</si>
  <si>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</si>
  <si>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</si>
  <si>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</si>
  <si>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</si>
  <si>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</si>
  <si>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</si>
  <si>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</si>
  <si>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</si>
  <si>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</si>
  <si>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</si>
  <si>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</si>
  <si>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</si>
  <si>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</si>
  <si>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</si>
  <si>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</si>
  <si>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</si>
  <si>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</si>
  <si>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</si>
  <si>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</si>
  <si>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</si>
  <si>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</si>
  <si>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</si>
  <si>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</si>
  <si>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</si>
  <si>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</si>
  <si>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</si>
  <si>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</si>
  <si>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</si>
  <si>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</si>
  <si>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</si>
  <si>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</si>
  <si>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</si>
  <si>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</si>
  <si>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</si>
  <si>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</si>
  <si>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</si>
  <si>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</si>
  <si>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</si>
  <si>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</si>
  <si>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</si>
  <si>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</si>
  <si>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</si>
  <si>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</si>
  <si>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</si>
  <si>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</si>
  <si>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</si>
  <si>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</si>
  <si>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</si>
  <si>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</si>
  <si>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</si>
  <si>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</si>
  <si>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</si>
  <si>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</si>
  <si>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</si>
  <si>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</si>
  <si>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</si>
  <si>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</si>
  <si>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</si>
  <si>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</si>
  <si>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</si>
  <si>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</si>
  <si>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</si>
  <si>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</si>
  <si>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</si>
  <si>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</si>
  <si>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</si>
  <si>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</si>
  <si>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</si>
  <si>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</si>
  <si>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</si>
  <si>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</si>
  <si>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</si>
  <si>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</si>
  <si>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</si>
  <si>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</si>
  <si>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</si>
  <si>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</si>
  <si>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</si>
  <si>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</si>
  <si>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</si>
  <si>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</si>
  <si>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</si>
  <si>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</si>
  <si>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</si>
  <si>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</si>
  <si>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</si>
  <si>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</si>
  <si>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</si>
  <si>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</si>
  <si>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</si>
  <si>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</si>
  <si>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</si>
  <si>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</si>
  <si>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</si>
  <si>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</si>
  <si>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</si>
  <si>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</si>
  <si>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</si>
  <si>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</si>
  <si>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</si>
  <si>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</si>
  <si>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</si>
  <si>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</si>
  <si>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</si>
  <si>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</si>
  <si>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</si>
  <si>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</si>
  <si>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</si>
  <si>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</si>
  <si>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</si>
  <si>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</si>
  <si>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</si>
  <si>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</si>
  <si>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</si>
  <si>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</si>
  <si>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</si>
  <si>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</si>
  <si>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</si>
  <si>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</si>
  <si>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</si>
  <si>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</si>
  <si>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</si>
  <si>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</si>
  <si>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</si>
  <si>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</si>
  <si>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</si>
  <si>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</si>
  <si>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</si>
  <si>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</si>
  <si>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</si>
  <si>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</si>
  <si>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</si>
  <si>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</si>
  <si>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</si>
  <si>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</si>
  <si>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</si>
  <si>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</si>
  <si>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</si>
  <si>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</si>
  <si>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</si>
  <si>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</si>
  <si>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</si>
  <si>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</si>
  <si>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</si>
  <si>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</si>
  <si>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</si>
  <si>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</si>
  <si>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</si>
  <si>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</si>
  <si>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</si>
  <si>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</si>
  <si>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</si>
  <si>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</si>
  <si>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</si>
  <si>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</si>
  <si>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</si>
  <si>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</si>
  <si>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</si>
  <si>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</si>
  <si>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</si>
  <si>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</si>
  <si>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</si>
  <si>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</si>
  <si>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</si>
  <si>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</si>
  <si>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</si>
  <si>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</si>
  <si>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</si>
  <si>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</si>
  <si>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</si>
  <si>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</si>
  <si>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</si>
  <si>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</si>
  <si>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</si>
  <si>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</si>
  <si>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</si>
  <si>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</si>
  <si>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</si>
  <si>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</si>
  <si>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</si>
  <si>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</si>
  <si>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</si>
  <si>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</si>
  <si>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</si>
  <si>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</si>
  <si>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</si>
  <si>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</si>
  <si>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</si>
  <si>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</si>
  <si>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</si>
  <si>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</si>
  <si>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</si>
  <si>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</si>
  <si>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</si>
  <si>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</si>
  <si>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</si>
  <si>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</si>
  <si>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</si>
  <si>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</si>
  <si>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</si>
  <si>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</si>
  <si>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</si>
  <si>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</si>
  <si>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</si>
  <si>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</si>
  <si>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</si>
  <si>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</si>
  <si>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</si>
  <si>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</si>
  <si>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</si>
  <si>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</si>
  <si>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</si>
  <si>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</si>
  <si>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</si>
  <si>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</si>
  <si>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</si>
  <si>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</si>
  <si>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</si>
  <si>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</si>
  <si>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</si>
  <si>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</si>
  <si>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</si>
  <si>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</si>
  <si>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</si>
  <si>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</si>
  <si>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</si>
  <si>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</si>
  <si>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</si>
  <si>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</si>
  <si>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</si>
  <si>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</si>
  <si>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</si>
  <si>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</si>
  <si>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</si>
  <si>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</si>
  <si>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</si>
  <si>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</si>
  <si>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</si>
  <si>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</si>
  <si>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</si>
  <si>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</si>
  <si>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</si>
  <si>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</si>
  <si>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</si>
  <si>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</si>
  <si>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</si>
  <si>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</si>
  <si>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</si>
  <si>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</si>
  <si>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</si>
  <si>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</si>
  <si>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</si>
  <si>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</si>
  <si>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</si>
  <si>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</si>
  <si>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</si>
  <si>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</si>
  <si>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</si>
  <si>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</si>
  <si>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</si>
  <si>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</si>
  <si>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</si>
  <si>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</si>
  <si>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</si>
  <si>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</si>
  <si>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</si>
  <si>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</si>
  <si>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</si>
  <si>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</si>
  <si>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</si>
  <si>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</si>
  <si>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</si>
  <si>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</si>
  <si>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</si>
  <si>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</si>
  <si>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</si>
  <si>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</si>
  <si>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</si>
  <si>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</si>
  <si>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</si>
  <si>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</si>
  <si>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</si>
  <si>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</si>
  <si>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</si>
  <si>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</si>
  <si>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</si>
  <si>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</si>
  <si>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</si>
  <si>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</si>
  <si>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</si>
  <si>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</si>
  <si>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</si>
  <si>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</si>
  <si>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</si>
  <si>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</si>
  <si>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</si>
  <si>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</si>
  <si>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</si>
  <si>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</si>
  <si>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</si>
  <si>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</si>
  <si>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</si>
  <si>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</si>
  <si>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</si>
  <si>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</si>
  <si>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</si>
  <si>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</si>
  <si>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</si>
  <si>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</si>
  <si>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</si>
  <si>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</si>
  <si>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</si>
  <si>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</si>
  <si>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</si>
  <si>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</si>
  <si>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</si>
  <si>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</si>
  <si>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</si>
  <si>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</si>
  <si>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</si>
  <si>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</si>
  <si>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</si>
  <si>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</si>
  <si>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</si>
  <si>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</si>
  <si>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</si>
  <si>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</si>
  <si>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</si>
  <si>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</si>
  <si>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</si>
  <si>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</si>
  <si>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</si>
  <si>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</si>
  <si>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</si>
  <si>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</si>
  <si>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</si>
  <si>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</si>
  <si>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</si>
  <si>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</si>
  <si>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</si>
  <si>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</si>
  <si>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</si>
  <si>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</si>
  <si>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</si>
  <si>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</si>
  <si>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</si>
  <si>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</si>
  <si>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</si>
  <si>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</si>
  <si>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</si>
  <si>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</si>
  <si>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</si>
  <si>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</si>
  <si>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</si>
  <si>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</si>
  <si>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</si>
  <si>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</si>
  <si>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</si>
  <si>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</si>
  <si>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</si>
  <si>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</si>
  <si>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</si>
  <si>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</si>
  <si>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</si>
  <si>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</si>
  <si>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</si>
  <si>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</si>
  <si>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</si>
  <si>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</si>
  <si>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</si>
  <si>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</si>
  <si>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</si>
  <si>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</si>
  <si>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</si>
  <si>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</si>
  <si>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</si>
  <si>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</si>
  <si>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</si>
  <si>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</si>
  <si>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</si>
  <si>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</si>
  <si>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</si>
  <si>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</si>
  <si>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</si>
  <si>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</si>
  <si>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</si>
  <si>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</si>
  <si>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</si>
  <si>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</si>
  <si>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</si>
  <si>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</si>
  <si>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</si>
  <si>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</si>
  <si>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</si>
  <si>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</si>
  <si>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</si>
  <si>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</si>
  <si>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</si>
  <si>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</si>
  <si>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</si>
  <si>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</si>
  <si>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</si>
  <si>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</si>
  <si>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</si>
  <si>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</si>
  <si>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</si>
  <si>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</si>
  <si>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</si>
  <si>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</si>
  <si>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</si>
  <si>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</si>
  <si>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</si>
  <si>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</si>
  <si>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</si>
  <si>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</si>
  <si>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</si>
  <si>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</si>
  <si>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</si>
  <si>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</si>
  <si>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</si>
  <si>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</si>
  <si>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</si>
  <si>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</si>
  <si>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</si>
  <si>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</si>
  <si>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</si>
  <si>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</si>
  <si>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</si>
  <si>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</si>
  <si>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</si>
  <si>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</si>
  <si>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</si>
  <si>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</si>
  <si>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</si>
  <si>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</si>
  <si>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</si>
  <si>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</si>
  <si>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</si>
  <si>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</si>
  <si>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</si>
  <si>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</si>
  <si>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</si>
  <si>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</si>
  <si>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</si>
  <si>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</si>
  <si>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</si>
  <si>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</si>
  <si>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</si>
  <si>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</si>
  <si>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</si>
  <si>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</si>
  <si>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</si>
  <si>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</si>
  <si>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</si>
  <si>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</si>
  <si>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</si>
  <si>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</si>
  <si>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</si>
  <si>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</si>
  <si>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</si>
  <si>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</si>
  <si>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</si>
  <si>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</si>
  <si>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</si>
  <si>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</si>
  <si>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</si>
  <si>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</si>
  <si>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</si>
  <si>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</si>
  <si>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</si>
  <si>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</si>
  <si>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</si>
  <si>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</si>
  <si>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</si>
  <si>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</si>
  <si>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</si>
  <si>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</si>
  <si>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</si>
  <si>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</si>
  <si>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</si>
  <si>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</si>
  <si>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</si>
  <si>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</si>
  <si>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</si>
  <si>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</si>
  <si>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</si>
  <si>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</si>
  <si>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</si>
  <si>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</si>
  <si>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</si>
  <si>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</si>
  <si>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</si>
  <si>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</si>
  <si>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</si>
  <si>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</si>
  <si>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</si>
  <si>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</si>
  <si>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</si>
  <si>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</si>
  <si>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</si>
  <si>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</si>
  <si>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</si>
  <si>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</si>
  <si>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</si>
  <si>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</si>
  <si>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</si>
  <si>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</si>
  <si>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</si>
  <si>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</si>
  <si>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</si>
  <si>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</si>
  <si>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</si>
  <si>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</si>
  <si>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</si>
  <si>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</si>
  <si>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</si>
  <si>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</si>
  <si>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</si>
  <si>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</si>
  <si>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</si>
  <si>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</si>
  <si>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</si>
  <si>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</si>
  <si>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</si>
  <si>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</si>
  <si>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</si>
  <si>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</si>
  <si>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</si>
  <si>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</si>
  <si>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</si>
  <si>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</si>
  <si>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</si>
  <si>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</si>
  <si>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</si>
  <si>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</si>
  <si>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</si>
  <si>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</si>
  <si>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</si>
  <si>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</si>
  <si>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</si>
  <si>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</si>
  <si>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</si>
  <si>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</si>
  <si>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</si>
  <si>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</si>
  <si>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</si>
  <si>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</si>
  <si>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</si>
  <si>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</si>
  <si>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</si>
  <si>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</si>
  <si>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</si>
  <si>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</si>
  <si>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</si>
  <si>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</si>
  <si>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</si>
  <si>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</si>
  <si>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</si>
  <si>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</si>
  <si>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</si>
  <si>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</si>
  <si>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</si>
  <si>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</si>
  <si>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</si>
  <si>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</si>
  <si>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</si>
  <si>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</si>
  <si>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</si>
  <si>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</si>
  <si>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</si>
  <si>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</si>
  <si>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</si>
  <si>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</si>
  <si>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</si>
  <si>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</si>
  <si>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</si>
  <si>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</si>
  <si>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</si>
  <si>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</si>
  <si>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</si>
  <si>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</si>
  <si>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</si>
  <si>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</si>
  <si>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</si>
  <si>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</si>
  <si>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</si>
  <si>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</si>
  <si>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</si>
  <si>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</si>
  <si>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</si>
  <si>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</si>
  <si>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</si>
  <si>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</si>
  <si>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</si>
  <si>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</si>
  <si>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</si>
  <si>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</si>
  <si>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</si>
  <si>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</si>
  <si>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</si>
  <si>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</si>
  <si>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</si>
  <si>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</si>
  <si>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</si>
  <si>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</si>
  <si>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</si>
  <si>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</si>
  <si>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</si>
  <si>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</si>
  <si>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</si>
  <si>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</si>
  <si>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</si>
  <si>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</si>
  <si>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</si>
  <si>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</si>
  <si>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</si>
  <si>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</si>
  <si>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</si>
  <si>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</si>
  <si>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</si>
  <si>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</si>
  <si>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</si>
  <si>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</si>
  <si>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</si>
  <si>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</si>
  <si>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</si>
  <si>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</si>
  <si>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</si>
  <si>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</si>
  <si>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</si>
  <si>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</si>
  <si>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</si>
  <si>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</si>
  <si>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</si>
  <si>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</si>
  <si>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</si>
  <si>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</si>
  <si>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</si>
  <si>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</si>
  <si>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</si>
  <si>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</si>
  <si>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</si>
  <si>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</si>
  <si>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</si>
  <si>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</si>
  <si>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</si>
  <si>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</si>
  <si>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</si>
  <si>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</si>
  <si>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</si>
  <si>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</si>
  <si>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</si>
  <si>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</si>
  <si>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</si>
  <si>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</si>
  <si>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</si>
  <si>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</si>
  <si>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</si>
  <si>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</si>
  <si>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</si>
  <si>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</si>
  <si>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</si>
  <si>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</si>
  <si>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</si>
  <si>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</si>
  <si>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</si>
  <si>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</si>
  <si>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</si>
  <si>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</si>
  <si>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</si>
  <si>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</si>
  <si>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</si>
  <si>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</si>
  <si>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</si>
  <si>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</si>
  <si>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</si>
  <si>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</si>
  <si>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</si>
  <si>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</si>
  <si>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</si>
  <si>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</si>
  <si>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</si>
  <si>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</si>
  <si>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</si>
  <si>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</si>
  <si>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</si>
  <si>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</si>
  <si>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</si>
  <si>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</si>
  <si>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</si>
  <si>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</si>
  <si>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</si>
  <si>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</si>
  <si>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</si>
  <si>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</si>
  <si>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</si>
  <si>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</si>
  <si>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</si>
  <si>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</si>
  <si>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</si>
  <si>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</si>
  <si>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</si>
  <si>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</si>
  <si>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</si>
  <si>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</si>
  <si>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</si>
  <si>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</si>
  <si>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</si>
  <si>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</si>
  <si>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</si>
  <si>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</si>
  <si>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</si>
  <si>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</si>
  <si>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</si>
  <si>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</si>
  <si>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</si>
  <si>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</si>
  <si>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</si>
  <si>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</si>
  <si>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</si>
  <si>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</si>
  <si>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</si>
  <si>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</si>
  <si>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</si>
  <si>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</si>
  <si>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</si>
  <si>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</si>
  <si>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</si>
  <si>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</si>
  <si>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</si>
  <si>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</si>
  <si>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</si>
  <si>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</si>
  <si>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</si>
  <si>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</si>
  <si>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</si>
  <si>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</si>
  <si>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</si>
  <si>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</si>
  <si>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</si>
  <si>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</si>
  <si>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</si>
  <si>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</si>
  <si>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</si>
  <si>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</si>
  <si>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</si>
  <si>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</si>
  <si>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</si>
  <si>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</si>
  <si>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</si>
  <si>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</si>
  <si>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</si>
  <si>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</si>
  <si>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</si>
  <si>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</si>
  <si>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</si>
  <si>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</si>
  <si>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</si>
  <si>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</si>
  <si>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</si>
  <si>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</si>
  <si>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</si>
  <si>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</si>
  <si>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</si>
  <si>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</si>
  <si>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</si>
  <si>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</si>
  <si>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</si>
  <si>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</si>
  <si>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</si>
  <si>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</si>
  <si>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</si>
  <si>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</si>
  <si>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</si>
  <si>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</si>
  <si>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</si>
  <si>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</si>
  <si>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</si>
  <si>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</si>
  <si>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</si>
  <si>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</si>
  <si>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</si>
  <si>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</si>
  <si>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</si>
  <si>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</si>
  <si>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</si>
  <si>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</si>
  <si>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</si>
  <si>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</si>
  <si>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</si>
  <si>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</si>
  <si>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</si>
  <si>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</si>
  <si>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</si>
  <si>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</si>
  <si>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</si>
  <si>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</si>
  <si>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</si>
  <si>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</si>
  <si>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</si>
  <si>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</si>
  <si>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</si>
  <si>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</si>
  <si>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</si>
  <si>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</si>
  <si>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</si>
  <si>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</si>
  <si>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</si>
  <si>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</si>
  <si>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</si>
  <si>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</si>
  <si>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</si>
  <si>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</si>
  <si>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</si>
  <si>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</si>
  <si>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</si>
  <si>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</si>
  <si>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</si>
  <si>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</si>
  <si>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</si>
  <si>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</si>
  <si>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</si>
  <si>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</si>
  <si>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</si>
  <si>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</si>
  <si>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</si>
  <si>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</si>
  <si>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</si>
  <si>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</si>
  <si>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</si>
  <si>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</si>
  <si>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</si>
  <si>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</si>
  <si>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</si>
  <si>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</si>
  <si>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</si>
  <si>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</si>
  <si>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</si>
  <si>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</si>
  <si>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</si>
  <si>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</si>
  <si>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</si>
  <si>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</si>
  <si>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</si>
  <si>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</si>
  <si>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</si>
  <si>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</si>
  <si>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</si>
  <si>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</si>
  <si>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</si>
  <si>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</si>
  <si>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</si>
  <si>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</si>
  <si>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</si>
  <si>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</si>
  <si>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</si>
  <si>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</si>
  <si>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</si>
  <si>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</si>
  <si>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</si>
  <si>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</si>
  <si>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</si>
  <si>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</si>
  <si>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</si>
  <si>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</si>
  <si>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</si>
  <si>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</si>
  <si>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</si>
  <si>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</si>
  <si>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</si>
  <si>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</si>
  <si>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</si>
  <si>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</si>
  <si>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</si>
  <si>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</si>
  <si>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</si>
  <si>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</si>
  <si>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</si>
  <si>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</si>
  <si>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</si>
  <si>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</si>
  <si>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</si>
  <si>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</si>
  <si>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</si>
  <si>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</si>
  <si>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</si>
  <si>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</si>
  <si>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</si>
  <si>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</si>
  <si>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</si>
  <si>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</si>
  <si>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</si>
  <si>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</si>
  <si>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</si>
  <si>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</si>
  <si>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</si>
  <si>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</si>
  <si>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</si>
  <si>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</si>
  <si>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</si>
  <si>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</si>
  <si>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</si>
  <si>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</si>
  <si>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</si>
  <si>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</si>
  <si>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</si>
  <si>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</si>
  <si>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</si>
  <si>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</si>
  <si>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</si>
  <si>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</si>
  <si>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</si>
  <si>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</si>
  <si>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</si>
  <si>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</si>
  <si>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</si>
  <si>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</si>
  <si>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</si>
  <si>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</si>
  <si>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</si>
  <si>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</si>
  <si>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</si>
  <si>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</si>
  <si>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</si>
  <si>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</si>
  <si>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</si>
  <si>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</si>
  <si>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</si>
  <si>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</si>
  <si>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</si>
  <si>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</si>
  <si>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</si>
  <si>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</si>
  <si>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</si>
  <si>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</si>
  <si>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</si>
  <si>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</si>
  <si>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</si>
  <si>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</si>
  <si>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</si>
  <si>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</si>
  <si>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</si>
  <si>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</si>
  <si>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</si>
  <si>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</si>
  <si>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</si>
  <si>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</si>
  <si>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</si>
  <si>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</si>
  <si>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</si>
  <si>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</si>
  <si>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</si>
  <si>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</si>
  <si>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</si>
  <si>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</si>
  <si>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</si>
  <si>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</si>
  <si>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</si>
  <si>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</si>
  <si>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</si>
  <si>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</si>
  <si>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</si>
  <si>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</si>
  <si>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</si>
  <si>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</si>
  <si>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</si>
  <si>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</si>
  <si>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</si>
  <si>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</si>
  <si>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</si>
  <si>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</si>
  <si>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</si>
  <si>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</si>
  <si>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</si>
  <si>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</si>
  <si>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</si>
  <si>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</si>
  <si>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</si>
  <si>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</si>
  <si>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</si>
  <si>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</si>
  <si>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</si>
  <si>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</si>
  <si>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</si>
  <si>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</si>
  <si>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</si>
  <si>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</si>
  <si>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</si>
  <si>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</si>
  <si>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</si>
  <si>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</si>
  <si>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</si>
  <si>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</si>
  <si>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</si>
  <si>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</si>
  <si>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</si>
  <si>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</si>
  <si>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</si>
  <si>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</si>
  <si>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</si>
  <si>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</si>
  <si>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</si>
  <si>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</si>
  <si>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</si>
  <si>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</si>
  <si>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</si>
  <si>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</si>
  <si>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</si>
  <si>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</si>
  <si>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</si>
  <si>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</si>
  <si>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</si>
  <si>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</si>
  <si>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</si>
  <si>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</si>
  <si>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</si>
  <si>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</si>
  <si>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</si>
  <si>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</si>
  <si>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</si>
  <si>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</si>
  <si>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</si>
  <si>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</si>
  <si>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</si>
  <si>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</si>
  <si>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</si>
  <si>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</si>
  <si>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</si>
  <si>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</si>
  <si>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</si>
  <si>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</si>
  <si>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</si>
  <si>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</si>
  <si>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</si>
  <si>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</si>
  <si>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</si>
  <si>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</si>
  <si>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</si>
  <si>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</si>
  <si>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</si>
  <si>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</si>
  <si>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</si>
  <si>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</si>
  <si>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</si>
  <si>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</si>
  <si>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</si>
  <si>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</si>
  <si>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</si>
  <si>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</si>
  <si>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</si>
  <si>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</si>
  <si>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</si>
  <si>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</si>
  <si>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</si>
  <si>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</si>
  <si>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</si>
  <si>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</si>
  <si>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</si>
  <si>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</si>
  <si>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</si>
  <si>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</si>
  <si>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</si>
  <si>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</si>
  <si>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</si>
  <si>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</si>
  <si>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</si>
  <si>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</si>
  <si>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</si>
  <si>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</si>
  <si>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</si>
  <si>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</si>
  <si>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</si>
  <si>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</si>
  <si>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</si>
  <si>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</si>
  <si>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</si>
  <si>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</si>
  <si>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</si>
  <si>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</si>
  <si>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</si>
  <si>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</si>
  <si>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</si>
  <si>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</si>
  <si>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</si>
  <si>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</si>
  <si>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</si>
  <si>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</si>
  <si>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</si>
  <si>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</si>
  <si>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</si>
  <si>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</si>
  <si>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</si>
  <si>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</si>
  <si>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</si>
  <si>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</si>
  <si>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</si>
  <si>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</si>
  <si>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</si>
  <si>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</si>
  <si>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</si>
  <si>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</si>
  <si>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</si>
  <si>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</si>
  <si>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</si>
  <si>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</si>
  <si>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</si>
  <si>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</si>
  <si>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</si>
  <si>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</si>
  <si>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</si>
  <si>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</si>
  <si>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</si>
  <si>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</si>
  <si>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</si>
  <si>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</si>
  <si>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</si>
  <si>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</si>
  <si>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</si>
  <si>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</si>
  <si>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</si>
  <si>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</si>
  <si>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</si>
  <si>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</si>
  <si>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</si>
  <si>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</si>
  <si>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</si>
  <si>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</si>
  <si>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</si>
  <si>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</si>
  <si>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</si>
  <si>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</si>
  <si>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</si>
  <si>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</si>
  <si>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</si>
  <si>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</si>
  <si>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</si>
  <si>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</si>
  <si>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</si>
  <si>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</si>
  <si>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</si>
  <si>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</si>
  <si>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</si>
  <si>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</si>
  <si>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</si>
  <si>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</si>
  <si>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</si>
  <si>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</si>
  <si>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</si>
  <si>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</si>
  <si>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</si>
  <si>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</si>
  <si>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</si>
  <si>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</si>
  <si>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</si>
  <si>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</si>
  <si>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</si>
  <si>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</si>
  <si>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</si>
  <si>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</si>
  <si>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</si>
  <si>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</si>
  <si>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</si>
  <si>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</si>
  <si>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</si>
  <si>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</si>
  <si>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</si>
  <si>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</si>
  <si>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</si>
  <si>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</si>
  <si>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</si>
  <si>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</si>
  <si>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</si>
  <si>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</si>
  <si>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</si>
  <si>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</si>
  <si>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</si>
  <si>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</si>
  <si>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</si>
  <si>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</si>
  <si>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</si>
  <si>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</si>
  <si>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</si>
  <si>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</si>
  <si>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</si>
  <si>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</si>
  <si>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</si>
  <si>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</si>
  <si>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</si>
  <si>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</si>
  <si>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</si>
  <si>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</si>
  <si>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</si>
  <si>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</si>
  <si>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</si>
  <si>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</si>
  <si>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</si>
  <si>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</si>
  <si>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</si>
  <si>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</si>
  <si>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</si>
  <si>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</si>
  <si>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</si>
  <si>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</si>
  <si>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</si>
  <si>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</si>
  <si>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</si>
  <si>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</si>
  <si>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</si>
  <si>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</si>
  <si>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</si>
  <si>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</si>
  <si>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</si>
  <si>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</si>
  <si>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</si>
  <si>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</si>
  <si>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</si>
  <si>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</si>
  <si>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</si>
  <si>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</si>
  <si>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</si>
  <si>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</si>
  <si>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</si>
  <si>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</si>
  <si>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</si>
  <si>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</si>
  <si>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</si>
  <si>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</si>
  <si>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</si>
  <si>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</si>
  <si>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</si>
  <si>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</si>
  <si>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</si>
  <si>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</si>
  <si>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</si>
  <si>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</si>
  <si>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</si>
  <si>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</si>
  <si>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</si>
  <si>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</si>
  <si>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</si>
  <si>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</si>
  <si>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</si>
  <si>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</si>
  <si>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</si>
  <si>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</si>
  <si>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</si>
  <si>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</si>
  <si>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</si>
  <si>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</si>
  <si>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</si>
  <si>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</si>
  <si>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</si>
  <si>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</si>
  <si>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</si>
  <si>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</si>
  <si>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</si>
  <si>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</si>
  <si>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</si>
  <si>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</si>
  <si>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</si>
  <si>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</si>
  <si>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</si>
  <si>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</si>
  <si>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</si>
  <si>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</si>
  <si>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</si>
  <si>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</si>
  <si>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</si>
  <si>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</si>
  <si>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</si>
  <si>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</si>
  <si>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</si>
  <si>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</si>
  <si>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</si>
  <si>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</si>
  <si>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</si>
  <si>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</si>
  <si>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</si>
  <si>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</si>
  <si>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</si>
  <si>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</si>
  <si>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</si>
  <si>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</si>
  <si>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</si>
  <si>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</si>
  <si>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</si>
  <si>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</si>
  <si>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</si>
  <si>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</si>
  <si>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</si>
  <si>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</si>
  <si>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</si>
  <si>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</si>
  <si>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</si>
  <si>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</si>
  <si>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</si>
  <si>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</si>
  <si>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</si>
  <si>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</si>
  <si>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</si>
  <si>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</si>
  <si>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</si>
  <si>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</si>
  <si>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</si>
  <si>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</si>
  <si>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</si>
  <si>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</si>
  <si>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</si>
  <si>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</si>
  <si>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</si>
  <si>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</si>
  <si>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</si>
  <si>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</si>
  <si>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</si>
  <si>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</si>
  <si>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</si>
  <si>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</si>
  <si>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</si>
  <si>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</si>
  <si>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</si>
  <si>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</si>
  <si>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</si>
  <si>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</si>
  <si>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</si>
  <si>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</si>
  <si>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</si>
  <si>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</si>
  <si>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</si>
  <si>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</si>
  <si>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</si>
  <si>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</si>
  <si>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</si>
  <si>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</si>
  <si>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</si>
  <si>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</si>
  <si>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</si>
  <si>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</si>
  <si>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</si>
  <si>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</si>
  <si>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</si>
  <si>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</si>
  <si>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</si>
  <si>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</si>
  <si>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</si>
  <si>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</si>
  <si>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</si>
  <si>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</si>
  <si>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</si>
  <si>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</si>
  <si>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</si>
  <si>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</si>
  <si>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</si>
  <si>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</si>
  <si>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</si>
  <si>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</si>
  <si>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</si>
  <si>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</si>
  <si>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</si>
  <si>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</si>
  <si>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</si>
  <si>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</si>
  <si>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</si>
  <si>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</si>
  <si>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</si>
  <si>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</si>
  <si>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</si>
  <si>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</si>
  <si>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</si>
  <si>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</si>
  <si>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</si>
  <si>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</si>
  <si>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</si>
  <si>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</si>
  <si>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</si>
  <si>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</si>
  <si>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</si>
  <si>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</si>
  <si>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</si>
  <si>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</si>
  <si>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</si>
  <si>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</si>
  <si>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</si>
  <si>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</si>
  <si>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</si>
  <si>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</si>
  <si>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</si>
  <si>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</si>
  <si>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</si>
  <si>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</si>
  <si>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</si>
  <si>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</si>
  <si>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</si>
  <si>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</si>
  <si>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</si>
  <si>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</si>
  <si>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</si>
  <si>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</si>
  <si>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</si>
  <si>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</si>
  <si>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</si>
  <si>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</si>
  <si>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</si>
  <si>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</si>
  <si>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</si>
  <si>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</si>
  <si>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</si>
  <si>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</si>
  <si>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</si>
  <si>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</si>
  <si>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</si>
  <si>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</si>
  <si>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</si>
  <si>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</si>
  <si>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</si>
  <si>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</si>
  <si>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</si>
  <si>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</si>
  <si>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</si>
  <si>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</si>
  <si>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</si>
  <si>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</si>
  <si>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</si>
  <si>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</si>
  <si>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</si>
  <si>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</si>
  <si>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</si>
  <si>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</si>
  <si>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</si>
  <si>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</si>
  <si>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</si>
  <si>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</si>
  <si>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</si>
  <si>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</si>
  <si>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</si>
  <si>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</si>
  <si>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</si>
  <si>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</si>
  <si>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</si>
  <si>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</si>
  <si>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</si>
  <si>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</si>
  <si>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</si>
  <si>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</si>
  <si>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</si>
  <si>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</si>
  <si>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</si>
  <si>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</si>
  <si>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</si>
  <si>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</si>
  <si>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</si>
  <si>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</si>
  <si>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</si>
  <si>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</si>
  <si>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</si>
  <si>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</si>
  <si>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</si>
  <si>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</si>
  <si>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</si>
  <si>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</si>
  <si>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</si>
  <si>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</si>
  <si>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</si>
  <si>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</si>
  <si>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</si>
  <si>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</si>
  <si>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</si>
  <si>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</si>
  <si>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</si>
  <si>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</si>
  <si>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</si>
  <si>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</si>
  <si>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</si>
  <si>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</si>
  <si>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</si>
  <si>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</si>
  <si>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</si>
  <si>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</si>
  <si>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</si>
  <si>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</si>
  <si>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</si>
  <si>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</si>
  <si>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</si>
  <si>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</si>
  <si>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</si>
  <si>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</si>
  <si>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</si>
  <si>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</si>
  <si>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</si>
  <si>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</si>
  <si>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</si>
  <si>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</si>
  <si>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</si>
  <si>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</si>
  <si>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</si>
  <si>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</si>
  <si>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</si>
  <si>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</si>
  <si>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</si>
  <si>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</si>
  <si>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</si>
  <si>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</si>
  <si>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</si>
  <si>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</si>
  <si>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</si>
  <si>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</si>
  <si>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</si>
  <si>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</si>
  <si>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</si>
  <si>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</si>
  <si>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</si>
  <si>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</si>
  <si>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</si>
  <si>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</si>
  <si>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</si>
  <si>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</si>
  <si>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</si>
  <si>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</si>
  <si>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</si>
  <si>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</si>
  <si>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</si>
  <si>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</si>
  <si>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</si>
  <si>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</si>
  <si>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</si>
  <si>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</si>
  <si>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</si>
  <si>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</si>
  <si>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</si>
  <si>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</si>
  <si>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</si>
  <si>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</si>
  <si>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</si>
  <si>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</si>
  <si>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</si>
  <si>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</si>
  <si>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</si>
  <si>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</si>
  <si>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</si>
  <si>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</si>
  <si>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</si>
  <si>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</si>
  <si>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</si>
  <si>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</si>
  <si>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</si>
  <si>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</si>
  <si>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</si>
  <si>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</si>
  <si>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</si>
  <si>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</si>
  <si>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</si>
  <si>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</si>
  <si>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</si>
  <si>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</si>
  <si>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</si>
  <si>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</si>
  <si>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</si>
  <si>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</si>
  <si>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</si>
  <si>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</si>
  <si>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</si>
  <si>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</si>
  <si>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</si>
  <si>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</si>
  <si>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</si>
  <si>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</si>
  <si>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</si>
  <si>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</si>
  <si>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</si>
  <si>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</si>
  <si>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</si>
  <si>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</si>
  <si>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</si>
  <si>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</si>
  <si>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</si>
  <si>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</si>
  <si>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</si>
  <si>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</si>
  <si>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</si>
  <si>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</si>
  <si>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</si>
  <si>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</si>
  <si>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</si>
  <si>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</si>
  <si>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</si>
  <si>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</si>
  <si>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</si>
  <si>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</si>
  <si>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</si>
  <si>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</si>
  <si>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</si>
  <si>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</si>
  <si>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</si>
  <si>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</si>
  <si>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</si>
  <si>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</si>
  <si>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</si>
  <si>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</si>
  <si>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</si>
  <si>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</si>
  <si>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</si>
  <si>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</si>
  <si>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</si>
  <si>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</si>
  <si>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</si>
  <si>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</si>
  <si>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</si>
  <si>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</si>
  <si>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</si>
  <si>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</si>
  <si>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</si>
  <si>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</si>
  <si>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</si>
  <si>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</si>
  <si>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</si>
  <si>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</si>
  <si>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</si>
  <si>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</si>
  <si>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</si>
  <si>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</si>
  <si>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</si>
  <si>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</si>
  <si>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</si>
  <si>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</si>
  <si>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</si>
  <si>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</si>
  <si>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</si>
  <si>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</si>
  <si>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</si>
  <si>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</si>
  <si>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</si>
  <si>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</si>
  <si>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</si>
  <si>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</si>
  <si>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</si>
  <si>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</si>
  <si>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</si>
  <si>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</si>
  <si>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</si>
  <si>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</si>
  <si>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</si>
  <si>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</si>
  <si>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</si>
  <si>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</si>
  <si>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</si>
  <si>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</si>
  <si>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</si>
  <si>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</si>
  <si>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</si>
  <si>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</si>
  <si>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</si>
  <si>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</si>
  <si>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</si>
  <si>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</si>
  <si>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</si>
  <si>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</si>
  <si>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</si>
  <si>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</si>
  <si>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</si>
  <si>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</si>
  <si>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</si>
  <si>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</si>
  <si>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</si>
  <si>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</si>
  <si>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</si>
  <si>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</si>
  <si>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</si>
  <si>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</si>
  <si>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</si>
  <si>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</si>
  <si>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</si>
  <si>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</si>
  <si>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</si>
  <si>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</si>
  <si>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</si>
  <si>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</si>
  <si>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</si>
  <si>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</si>
  <si>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</si>
  <si>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</si>
  <si>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</si>
  <si>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</si>
  <si>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</si>
  <si>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</si>
  <si>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</si>
  <si>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</si>
  <si>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</si>
  <si>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</si>
  <si>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</si>
  <si>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</si>
  <si>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</si>
  <si>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</si>
  <si>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</si>
  <si>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</si>
  <si>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</si>
  <si>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</si>
  <si>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</si>
  <si>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</si>
  <si>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</si>
  <si>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</si>
  <si>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</si>
  <si>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</si>
  <si>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</si>
  <si>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</si>
  <si>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</si>
  <si>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</si>
  <si>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</si>
  <si>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</si>
  <si>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</si>
  <si>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</si>
  <si>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</si>
  <si>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</si>
  <si>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</si>
  <si>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</si>
  <si>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</si>
  <si>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</si>
  <si>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</si>
  <si>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</si>
  <si>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</si>
  <si>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</si>
  <si>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</si>
  <si>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</si>
  <si>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</si>
  <si>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</si>
  <si>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</si>
  <si>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</si>
  <si>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</si>
  <si>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</si>
  <si>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</si>
  <si>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</si>
  <si>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</si>
  <si>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</si>
  <si>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</si>
  <si>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</si>
  <si>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</si>
  <si>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</si>
  <si>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</si>
  <si>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</si>
  <si>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</si>
  <si>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</si>
  <si>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</si>
  <si>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</si>
  <si>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</si>
  <si>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</si>
  <si>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</si>
  <si>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</si>
  <si>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</si>
  <si>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</si>
  <si>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</si>
  <si>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</si>
  <si>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</si>
  <si>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</si>
  <si>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</si>
  <si>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</si>
  <si>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</si>
  <si>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</si>
  <si>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</si>
  <si>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</si>
  <si>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</si>
  <si>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</si>
  <si>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</si>
  <si>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</si>
  <si>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</si>
  <si>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</si>
  <si>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</si>
  <si>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</si>
  <si>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</si>
  <si>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</si>
  <si>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</si>
  <si>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</si>
  <si>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</si>
  <si>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</si>
  <si>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</si>
  <si>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</si>
  <si>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</si>
  <si>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</si>
  <si>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</si>
  <si>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</si>
  <si>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</si>
  <si>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</si>
  <si>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</si>
  <si>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</si>
  <si>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</si>
  <si>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</si>
  <si>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</si>
  <si>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</si>
  <si>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</si>
  <si>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</si>
  <si>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</si>
  <si>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</si>
  <si>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</si>
  <si>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</si>
  <si>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</si>
  <si>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</si>
  <si>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</si>
  <si>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</si>
  <si>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</si>
  <si>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</si>
  <si>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</si>
  <si>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</si>
  <si>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</si>
  <si>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</si>
  <si>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</si>
  <si>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</si>
  <si>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</si>
  <si>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</si>
  <si>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</si>
  <si>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</si>
  <si>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</si>
  <si>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</si>
  <si>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</si>
  <si>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</si>
  <si>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</si>
  <si>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</si>
  <si>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</si>
  <si>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</si>
  <si>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</si>
  <si>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</si>
  <si>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</si>
  <si>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</si>
  <si>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</si>
  <si>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</si>
  <si>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</si>
  <si>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</si>
  <si>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</si>
  <si>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</si>
  <si>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</si>
  <si>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</si>
  <si>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</si>
  <si>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</si>
  <si>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</si>
  <si>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</si>
  <si>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</si>
  <si>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</si>
  <si>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</si>
  <si>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</si>
  <si>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</si>
  <si>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</si>
  <si>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</si>
  <si>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</si>
  <si>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</si>
  <si>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</si>
  <si>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</si>
  <si>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</si>
  <si>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</si>
  <si>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</si>
  <si>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</si>
  <si>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</si>
  <si>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</si>
  <si>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</si>
  <si>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</si>
  <si>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</si>
  <si>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</si>
  <si>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</si>
  <si>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</si>
  <si>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</si>
  <si>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</si>
  <si>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</si>
  <si>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</si>
  <si>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</si>
  <si>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</si>
  <si>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</si>
  <si>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</si>
  <si>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</si>
  <si>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</si>
  <si>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</si>
  <si>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</si>
  <si>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</si>
  <si>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</si>
  <si>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</si>
  <si>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</si>
  <si>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</si>
  <si>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</si>
  <si>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</si>
  <si>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</si>
  <si>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</si>
  <si>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</si>
  <si>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</si>
  <si>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</si>
  <si>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</si>
  <si>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</si>
  <si>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</si>
  <si>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</si>
  <si>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</si>
  <si>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</si>
  <si>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</si>
  <si>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</si>
  <si>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</si>
  <si>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</si>
  <si>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</si>
  <si>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</si>
  <si>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</si>
  <si>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</si>
  <si>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</si>
  <si>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</si>
  <si>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</si>
  <si>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</si>
  <si>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</si>
  <si>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</si>
  <si>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</si>
  <si>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</si>
  <si>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</si>
  <si>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</si>
  <si>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</si>
  <si>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</si>
  <si>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</si>
  <si>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</si>
  <si>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</si>
  <si>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</si>
  <si>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</si>
  <si>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</si>
  <si>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</si>
  <si>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</si>
  <si>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</si>
  <si>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</si>
  <si>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</si>
  <si>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</si>
  <si>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</si>
  <si>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</si>
  <si>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</si>
  <si>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</si>
  <si>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</si>
  <si>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</si>
  <si>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</si>
  <si>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</si>
  <si>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</si>
  <si>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</si>
  <si>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</si>
  <si>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</si>
  <si>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</si>
  <si>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</si>
  <si>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</si>
  <si>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</si>
  <si>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</si>
  <si>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</si>
  <si>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</si>
  <si>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</si>
  <si>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</si>
  <si>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</si>
  <si>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</si>
  <si>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</si>
  <si>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</si>
  <si>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</si>
  <si>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</si>
  <si>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</si>
  <si>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</si>
  <si>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</si>
  <si>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</si>
  <si>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</si>
  <si>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</si>
  <si>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</si>
  <si>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</si>
  <si>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</si>
  <si>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</si>
  <si>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</si>
  <si>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</si>
  <si>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</si>
  <si>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</si>
  <si>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</si>
  <si>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</si>
  <si>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</si>
  <si>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</si>
  <si>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</si>
  <si>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</si>
  <si>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</si>
  <si>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</si>
  <si>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</si>
  <si>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</si>
  <si>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</si>
  <si>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</si>
  <si>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</si>
  <si>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</si>
  <si>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</si>
  <si>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</si>
  <si>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</si>
  <si>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</si>
  <si>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</si>
  <si>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</si>
  <si>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</si>
  <si>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</si>
  <si>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</si>
  <si>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</si>
  <si>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</si>
  <si>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</si>
  <si>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</si>
  <si>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</si>
  <si>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</si>
  <si>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</si>
  <si>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</si>
  <si>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</si>
  <si>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</si>
  <si>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</si>
  <si>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</si>
  <si>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</si>
  <si>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</si>
  <si>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</si>
  <si>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</si>
  <si>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</si>
  <si>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</si>
  <si>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</si>
  <si>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</si>
  <si>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</si>
  <si>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</si>
  <si>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</si>
  <si>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</si>
  <si>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</si>
  <si>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</si>
  <si>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</si>
  <si>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</si>
  <si>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</si>
  <si>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</si>
  <si>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</si>
  <si>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</si>
  <si>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</si>
  <si>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</si>
  <si>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</si>
  <si>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</si>
  <si>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</si>
  <si>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</si>
  <si>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</si>
  <si>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</si>
  <si>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</si>
  <si>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</si>
  <si>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</si>
  <si>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</si>
  <si>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</si>
  <si>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</si>
  <si>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</si>
  <si>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</si>
  <si>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</si>
  <si>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</si>
  <si>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</si>
  <si>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</si>
  <si>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</si>
  <si>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</si>
  <si>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</si>
  <si>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</si>
  <si>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</si>
  <si>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</si>
  <si>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</si>
  <si>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</si>
  <si>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</si>
  <si>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</si>
  <si>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</si>
  <si>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</si>
  <si>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</si>
  <si>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</si>
  <si>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</si>
  <si>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</si>
  <si>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</si>
  <si>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</si>
  <si>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</si>
  <si>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</si>
  <si>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</si>
  <si>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</si>
  <si>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</si>
  <si>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</si>
  <si>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</si>
  <si>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</si>
  <si>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</si>
  <si>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</si>
  <si>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</si>
  <si>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</si>
  <si>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</si>
  <si>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</si>
  <si>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</si>
  <si>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</si>
  <si>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</si>
  <si>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</si>
  <si>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</si>
  <si>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</si>
  <si>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</si>
  <si>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</si>
  <si>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</si>
  <si>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</si>
  <si>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</si>
  <si>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</si>
  <si>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</si>
  <si>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</si>
  <si>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</si>
  <si>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</si>
  <si>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</si>
  <si>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</si>
  <si>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</si>
  <si>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</si>
  <si>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</si>
  <si>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</si>
  <si>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</si>
  <si>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</si>
  <si>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</si>
  <si>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</si>
  <si>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</si>
  <si>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</si>
  <si>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</si>
  <si>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</si>
  <si>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</si>
  <si>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</si>
  <si>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</si>
  <si>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</si>
  <si>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</si>
  <si>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</si>
  <si>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</si>
  <si>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</si>
  <si>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</si>
  <si>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</si>
  <si>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</si>
  <si>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</si>
  <si>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</si>
  <si>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</si>
  <si>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</si>
  <si>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</si>
  <si>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</si>
  <si>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</si>
  <si>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</si>
  <si>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</si>
  <si>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</si>
  <si>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</si>
  <si>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</si>
  <si>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</si>
  <si>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</si>
  <si>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</si>
  <si>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</si>
  <si>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</si>
  <si>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</si>
  <si>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</si>
  <si>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</si>
  <si>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</si>
  <si>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</si>
  <si>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</si>
  <si>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</si>
  <si>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</si>
  <si>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</si>
  <si>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</si>
  <si>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</si>
  <si>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</si>
  <si>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</si>
  <si>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</si>
  <si>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</si>
  <si>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</si>
  <si>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</si>
  <si>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</si>
  <si>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</si>
  <si>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</si>
  <si>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</si>
  <si>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</si>
  <si>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</si>
  <si>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</si>
  <si>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</si>
  <si>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</si>
  <si>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</si>
  <si>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</si>
  <si>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</si>
  <si>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</si>
  <si>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</si>
  <si>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</si>
  <si>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</si>
  <si>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</si>
  <si>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</si>
  <si>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</si>
  <si>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</si>
  <si>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</si>
  <si>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</si>
  <si>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</si>
  <si>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</si>
  <si>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</si>
  <si>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</si>
  <si>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</si>
  <si>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</si>
  <si>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</si>
  <si>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</si>
  <si>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</si>
  <si>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</si>
  <si>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</si>
  <si>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</si>
  <si>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</si>
  <si>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</si>
  <si>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</si>
  <si>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</si>
  <si>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</si>
  <si>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</si>
  <si>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</si>
  <si>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</si>
  <si>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</si>
  <si>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</si>
  <si>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</si>
  <si>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</si>
  <si>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</si>
  <si>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</si>
  <si>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</si>
  <si>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</si>
  <si>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</si>
  <si>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</si>
  <si>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</si>
  <si>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</si>
  <si>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</si>
  <si>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</si>
  <si>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</si>
  <si>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</si>
  <si>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</si>
  <si>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</si>
  <si>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</si>
  <si>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</si>
  <si>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</si>
  <si>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</si>
  <si>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</si>
  <si>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</si>
  <si>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</si>
  <si>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</si>
  <si>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</si>
  <si>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</si>
  <si>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</si>
  <si>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</si>
  <si>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</si>
  <si>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</si>
  <si>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</si>
  <si>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</si>
  <si>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</si>
  <si>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</si>
  <si>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</si>
  <si>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</si>
  <si>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</si>
  <si>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</si>
  <si>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</si>
  <si>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</si>
  <si>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</si>
  <si>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</si>
  <si>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</si>
  <si>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</si>
  <si>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</si>
  <si>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</si>
  <si>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</si>
  <si>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</si>
  <si>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</si>
  <si>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</si>
  <si>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</si>
  <si>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</si>
  <si>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</si>
  <si>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</si>
  <si>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</si>
  <si>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</si>
  <si>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</si>
  <si>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</si>
  <si>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</si>
  <si>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</si>
  <si>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</si>
  <si>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</si>
  <si>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</si>
  <si>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</si>
  <si>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</si>
  <si>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</si>
  <si>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</si>
  <si>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</si>
  <si>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</si>
  <si>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</si>
  <si>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</si>
  <si>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</si>
  <si>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</si>
  <si>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</si>
  <si>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</si>
  <si>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</si>
  <si>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</si>
  <si>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</si>
  <si>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</si>
  <si>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</si>
  <si>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</si>
  <si>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</si>
  <si>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</si>
  <si>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</si>
  <si>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</si>
  <si>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</si>
  <si>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</si>
  <si>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</si>
  <si>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</si>
  <si>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</si>
  <si>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</si>
  <si>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</si>
  <si>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</si>
  <si>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</si>
  <si>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</si>
  <si>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</si>
  <si>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</si>
  <si>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</si>
  <si>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</si>
  <si>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</si>
  <si>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</si>
  <si>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</si>
  <si>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</si>
  <si>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</si>
  <si>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</si>
  <si>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</si>
  <si>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</si>
  <si>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</si>
  <si>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</si>
  <si>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</si>
  <si>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</si>
  <si>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</si>
  <si>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</si>
  <si>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</si>
  <si>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</si>
  <si>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</si>
  <si>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</si>
  <si>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</si>
  <si>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</si>
  <si>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</si>
  <si>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</si>
  <si>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</si>
  <si>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</si>
  <si>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</si>
  <si>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</si>
  <si>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</si>
  <si>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</si>
  <si>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</si>
  <si>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</si>
  <si>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</si>
  <si>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</si>
  <si>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</si>
  <si>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</si>
  <si>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</si>
  <si>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</si>
  <si>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</si>
  <si>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</si>
  <si>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</si>
  <si>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</si>
  <si>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</si>
  <si>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</si>
  <si>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</si>
  <si>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</si>
  <si>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</si>
  <si>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</si>
  <si>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</si>
  <si>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</si>
  <si>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</si>
  <si>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</si>
  <si>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</si>
  <si>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</si>
  <si>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</si>
  <si>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</si>
  <si>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</si>
  <si>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</si>
  <si>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</si>
  <si>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</si>
  <si>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</si>
  <si>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</si>
  <si>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</si>
  <si>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</si>
  <si>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</si>
  <si>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</si>
  <si>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</si>
  <si>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</si>
  <si>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</si>
  <si>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</si>
  <si>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</si>
  <si>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</si>
  <si>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</si>
  <si>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</si>
  <si>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</si>
  <si>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</si>
  <si>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</si>
  <si>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</si>
  <si>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</si>
  <si>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</si>
  <si>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</si>
  <si>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</si>
  <si>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</si>
  <si>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</si>
  <si>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</si>
  <si>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</si>
  <si>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</si>
  <si>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</si>
  <si>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</si>
  <si>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</si>
  <si>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</si>
  <si>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</si>
  <si>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</si>
  <si>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</si>
  <si>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</si>
  <si>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</si>
  <si>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</si>
  <si>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</si>
  <si>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</si>
  <si>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</si>
  <si>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</si>
  <si>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</si>
  <si>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</si>
  <si>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</si>
  <si>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</si>
  <si>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</si>
  <si>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</si>
  <si>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</si>
  <si>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</si>
  <si>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</si>
  <si>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</si>
  <si>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</si>
  <si>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</si>
  <si>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</si>
  <si>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</si>
  <si>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</si>
  <si>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</si>
  <si>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</si>
  <si>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</si>
  <si>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</si>
  <si>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</si>
  <si>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</si>
  <si>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</si>
  <si>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</si>
  <si>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</si>
  <si>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</si>
  <si>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</si>
  <si>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</si>
  <si>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</si>
  <si>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</si>
  <si>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</si>
  <si>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</si>
  <si>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</si>
  <si>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</si>
  <si>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</si>
  <si>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</si>
  <si>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</si>
  <si>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</si>
  <si>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</si>
  <si>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</si>
  <si>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</si>
  <si>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</si>
  <si>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</si>
  <si>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</si>
  <si>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</si>
  <si>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</si>
  <si>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</si>
  <si>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</si>
  <si>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</si>
  <si>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</si>
  <si>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</si>
  <si>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</si>
  <si>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</si>
  <si>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</si>
  <si>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</si>
  <si>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</si>
  <si>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</si>
  <si>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</si>
  <si>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</si>
  <si>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</si>
  <si>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</si>
  <si>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</si>
  <si>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</si>
  <si>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</si>
  <si>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</si>
  <si>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</si>
  <si>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</si>
  <si>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</si>
  <si>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</si>
  <si>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</si>
  <si>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</si>
  <si>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</si>
  <si>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</si>
  <si>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</si>
  <si>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</si>
  <si>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</si>
  <si>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</si>
  <si>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</si>
  <si>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</si>
  <si>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</si>
  <si>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</si>
  <si>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</si>
  <si>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</si>
  <si>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</si>
  <si>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</si>
  <si>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</si>
  <si>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</si>
  <si>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</si>
  <si>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</si>
  <si>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</si>
  <si>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</si>
  <si>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</si>
  <si>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</si>
  <si>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</si>
  <si>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</si>
  <si>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</si>
  <si>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</si>
  <si>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</si>
  <si>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</si>
  <si>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</si>
  <si>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</si>
  <si>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</si>
  <si>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</si>
  <si>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</si>
  <si>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</si>
  <si>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</si>
  <si>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</si>
  <si>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</si>
  <si>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</si>
  <si>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</si>
  <si>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</si>
  <si>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</si>
  <si>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</si>
  <si>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</si>
  <si>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</si>
  <si>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</si>
  <si>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</si>
  <si>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</si>
  <si>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</si>
  <si>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</si>
  <si>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</si>
  <si>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</si>
  <si>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</si>
  <si>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</si>
  <si>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</si>
  <si>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</si>
  <si>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</si>
  <si>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</si>
  <si>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</si>
  <si>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</si>
  <si>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</si>
  <si>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</si>
  <si>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</si>
  <si>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</si>
  <si>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</si>
  <si>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</si>
  <si>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</si>
  <si>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</si>
  <si>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</si>
  <si>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</si>
  <si>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</si>
  <si>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</si>
  <si>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</si>
  <si>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</si>
  <si>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</si>
  <si>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</si>
  <si>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</si>
  <si>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</si>
  <si>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</si>
  <si>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</si>
  <si>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</si>
  <si>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</si>
  <si>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</si>
  <si>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</si>
  <si>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</si>
  <si>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</si>
  <si>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</si>
  <si>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</si>
  <si>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</si>
  <si>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</si>
  <si>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</si>
  <si>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</si>
  <si>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</si>
  <si>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</si>
  <si>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</si>
  <si>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</si>
  <si>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</si>
  <si>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</si>
  <si>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</si>
  <si>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</si>
  <si>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</si>
  <si>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</si>
  <si>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</si>
  <si>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</si>
  <si>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</si>
  <si>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</si>
  <si>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</si>
  <si>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</si>
  <si>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</si>
  <si>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</si>
  <si>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</si>
  <si>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</si>
  <si>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</si>
  <si>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</si>
  <si>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</si>
  <si>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</si>
  <si>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</si>
  <si>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</si>
  <si>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</si>
  <si>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</si>
  <si>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</si>
  <si>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</si>
  <si>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</si>
  <si>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</si>
  <si>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</si>
  <si>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</si>
  <si>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</si>
  <si>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</si>
  <si>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</si>
  <si>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</si>
  <si>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</si>
  <si>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</si>
  <si>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</si>
  <si>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</si>
  <si>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</si>
  <si>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</si>
  <si>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</si>
  <si>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</si>
  <si>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</si>
  <si>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</si>
  <si>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</si>
  <si>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</si>
  <si>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</si>
  <si>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</si>
  <si>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</si>
  <si>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</si>
  <si>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</si>
  <si>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</si>
  <si>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</si>
  <si>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</si>
  <si>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</si>
  <si>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</si>
  <si>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</si>
  <si>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</si>
  <si>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</si>
  <si>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</si>
  <si>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</si>
  <si>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</si>
  <si>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</si>
  <si>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</si>
  <si>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</si>
  <si>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</si>
  <si>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</si>
  <si>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</si>
  <si>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</si>
  <si>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</si>
  <si>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</si>
  <si>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</si>
  <si>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</si>
  <si>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</si>
  <si>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</si>
  <si>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</si>
  <si>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</si>
  <si>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</si>
  <si>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</si>
  <si>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</si>
  <si>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</si>
  <si>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</si>
  <si>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</si>
  <si>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</si>
  <si>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</si>
  <si>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</si>
  <si>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</si>
  <si>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</si>
  <si>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</si>
  <si>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</si>
  <si>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</si>
  <si>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</si>
  <si>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</si>
  <si>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</si>
  <si>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</si>
  <si>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</si>
  <si>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</si>
  <si>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</si>
  <si>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</si>
  <si>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</si>
  <si>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</si>
  <si>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</si>
  <si>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</si>
  <si>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</si>
  <si>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</si>
  <si>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</si>
  <si>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</si>
  <si>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</si>
  <si>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</si>
  <si>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</si>
  <si>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</si>
  <si>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</si>
  <si>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</si>
  <si>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</si>
  <si>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</si>
  <si>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</si>
  <si>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</si>
  <si>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</si>
  <si>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</si>
  <si>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</si>
  <si>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</si>
  <si>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</si>
  <si>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</si>
  <si>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</si>
  <si>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</si>
  <si>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</si>
  <si>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</si>
  <si>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</si>
  <si>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</si>
  <si>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</si>
  <si>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</si>
  <si>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</si>
  <si>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</si>
  <si>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</si>
  <si>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</si>
  <si>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</si>
  <si>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</si>
  <si>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</si>
  <si>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</si>
  <si>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</si>
  <si>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</si>
  <si>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</si>
  <si>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</si>
  <si>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</si>
  <si>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</si>
  <si>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</si>
  <si>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</si>
  <si>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</si>
  <si>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</si>
  <si>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</si>
  <si>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</si>
  <si>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</si>
  <si>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</si>
  <si>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</si>
  <si>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</si>
  <si>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</si>
  <si>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</si>
  <si>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</si>
  <si>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</si>
  <si>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</si>
  <si>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</si>
  <si>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</si>
  <si>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</si>
  <si>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</si>
  <si>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</si>
  <si>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</si>
  <si>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</si>
  <si>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</si>
  <si>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</si>
  <si>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</si>
  <si>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</si>
  <si>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</si>
  <si>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</si>
  <si>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</si>
  <si>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</si>
  <si>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</si>
  <si>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</si>
  <si>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</si>
  <si>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</si>
  <si>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</si>
  <si>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</si>
  <si>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</si>
  <si>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</si>
  <si>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</si>
  <si>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</si>
  <si>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</si>
  <si>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</si>
  <si>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</si>
  <si>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</si>
  <si>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</si>
  <si>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</si>
  <si>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</si>
  <si>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</si>
  <si>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</si>
  <si>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</si>
  <si>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</si>
  <si>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</si>
  <si>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</si>
  <si>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</si>
  <si>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</si>
  <si>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</si>
  <si>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</si>
  <si>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</si>
  <si>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</si>
  <si>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</si>
  <si>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</si>
  <si>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</si>
  <si>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</si>
  <si>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</si>
  <si>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</si>
  <si>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</si>
  <si>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</si>
  <si>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</si>
  <si>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</si>
  <si>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</si>
  <si>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</si>
  <si>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</si>
  <si>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</si>
  <si>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</si>
  <si>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</si>
  <si>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</si>
  <si>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</si>
  <si>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</si>
  <si>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</si>
  <si>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</si>
  <si>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</si>
  <si>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</si>
  <si>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</si>
  <si>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</si>
  <si>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</si>
  <si>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</si>
  <si>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</si>
  <si>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</si>
  <si>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</si>
  <si>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</si>
  <si>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</si>
  <si>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</si>
  <si>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</si>
  <si>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</si>
  <si>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</si>
  <si>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</si>
  <si>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</si>
  <si>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</si>
  <si>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</si>
  <si>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</si>
  <si>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</si>
  <si>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</si>
  <si>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</si>
  <si>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</si>
  <si>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</si>
  <si>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</si>
  <si>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</si>
  <si>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</si>
  <si>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</si>
  <si>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</si>
  <si>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</si>
  <si>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</si>
  <si>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</si>
  <si>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</si>
  <si>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</si>
  <si>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</si>
  <si>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</si>
  <si>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</si>
  <si>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</si>
  <si>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</si>
  <si>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</si>
  <si>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</si>
  <si>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</si>
  <si>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</si>
  <si>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</si>
  <si>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</si>
  <si>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</si>
  <si>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</si>
  <si>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</si>
  <si>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</si>
  <si>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</si>
  <si>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</si>
  <si>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</si>
  <si>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</si>
  <si>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</si>
  <si>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</si>
  <si>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</si>
  <si>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</si>
  <si>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</si>
  <si>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</si>
  <si>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</si>
  <si>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</si>
  <si>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</si>
  <si>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</si>
  <si>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</si>
  <si>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</si>
  <si>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</si>
  <si>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</si>
  <si>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</si>
  <si>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</si>
  <si>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</si>
  <si>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</si>
  <si>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</si>
  <si>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</si>
  <si>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</si>
  <si>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</si>
  <si>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</si>
  <si>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</si>
  <si>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</si>
  <si>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</si>
  <si>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</si>
  <si>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</si>
  <si>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</si>
  <si>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</si>
  <si>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</si>
  <si>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</si>
  <si>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</si>
  <si>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</si>
  <si>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</si>
  <si>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</si>
  <si>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</si>
  <si>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</si>
  <si>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</si>
  <si>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</si>
  <si>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</si>
  <si>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</si>
  <si>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</si>
  <si>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</si>
  <si>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</si>
  <si>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</si>
  <si>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</si>
  <si>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</si>
  <si>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</si>
  <si>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</si>
  <si>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</si>
  <si>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</si>
  <si>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</si>
  <si>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</si>
  <si>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</si>
  <si>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</si>
  <si>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</si>
  <si>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</si>
  <si>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</si>
  <si>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</si>
  <si>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</si>
  <si>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</si>
  <si>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</si>
  <si>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</si>
  <si>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</si>
  <si>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</si>
  <si>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</si>
  <si>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</si>
  <si>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</si>
  <si>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</si>
  <si>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</si>
  <si>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</si>
  <si>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</si>
  <si>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</si>
  <si>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</si>
  <si>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</si>
  <si>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</si>
  <si>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</si>
  <si>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</si>
  <si>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</si>
  <si>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</si>
  <si>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</si>
  <si>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</si>
  <si>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</si>
  <si>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</si>
  <si>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</si>
  <si>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</si>
  <si>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</si>
  <si>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</si>
  <si>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</si>
  <si>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</si>
  <si>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</si>
  <si>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</si>
  <si>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</si>
  <si>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</si>
  <si>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</si>
  <si>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</si>
  <si>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</si>
  <si>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</si>
  <si>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</si>
  <si>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</si>
  <si>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</si>
  <si>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</si>
  <si>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</si>
  <si>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</si>
  <si>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</si>
  <si>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</si>
  <si>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</si>
  <si>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</si>
  <si>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</si>
  <si>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</si>
  <si>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</si>
  <si>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</si>
  <si>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</si>
  <si>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</si>
  <si>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</si>
  <si>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</si>
  <si>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</si>
  <si>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</si>
  <si>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</si>
  <si>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</si>
  <si>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</si>
  <si>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</si>
  <si>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</si>
  <si>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</si>
  <si>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</si>
  <si>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</si>
  <si>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</si>
  <si>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</si>
  <si>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</si>
  <si>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</si>
  <si>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</si>
  <si>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</si>
  <si>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</si>
  <si>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</si>
  <si>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</si>
  <si>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</si>
  <si>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</si>
  <si>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</si>
  <si>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</si>
  <si>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</si>
  <si>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</si>
  <si>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</si>
  <si>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</si>
  <si>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</si>
  <si>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</si>
  <si>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</si>
  <si>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</si>
  <si>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</si>
  <si>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</si>
  <si>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</si>
  <si>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</si>
  <si>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</si>
  <si>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</si>
  <si>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</si>
  <si>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</si>
  <si>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</si>
  <si>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</si>
  <si>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</si>
  <si>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</si>
  <si>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</si>
  <si>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</si>
  <si>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</si>
  <si>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</si>
  <si>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</si>
  <si>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</si>
  <si>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</si>
  <si>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</si>
  <si>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</si>
  <si>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</si>
  <si>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</si>
  <si>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</si>
  <si>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</si>
  <si>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</si>
  <si>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</si>
  <si>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</si>
  <si>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</si>
  <si>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</si>
  <si>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</si>
  <si>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</si>
  <si>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</si>
  <si>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</si>
  <si>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</si>
  <si>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</si>
  <si>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</si>
  <si>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</si>
  <si>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</si>
  <si>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</si>
  <si>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</si>
  <si>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</si>
  <si>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</si>
  <si>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</si>
  <si>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</si>
  <si>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</si>
  <si>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</si>
  <si>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</si>
  <si>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</si>
  <si>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</si>
  <si>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</si>
  <si>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</si>
  <si>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</si>
  <si>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</si>
  <si>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</si>
  <si>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</si>
  <si>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</si>
  <si>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</si>
  <si>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</si>
  <si>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</si>
  <si>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</si>
  <si>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</si>
  <si>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</si>
  <si>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</si>
  <si>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</si>
  <si>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</si>
  <si>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</si>
  <si>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</si>
  <si>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</si>
  <si>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</si>
  <si>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</si>
  <si>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</si>
  <si>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</si>
  <si>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</si>
  <si>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</si>
  <si>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</si>
  <si>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</si>
  <si>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</si>
  <si>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</si>
  <si>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</si>
  <si>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</si>
  <si>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</si>
  <si>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</si>
  <si>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</si>
  <si>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</si>
  <si>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</si>
  <si>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</si>
  <si>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</si>
  <si>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</si>
  <si>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</si>
  <si>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</si>
  <si>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</si>
  <si>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</si>
  <si>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</si>
  <si>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</si>
  <si>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</si>
  <si>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</si>
  <si>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</si>
  <si>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</si>
  <si>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</si>
  <si>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</si>
  <si>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</si>
  <si>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</si>
  <si>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</si>
  <si>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</si>
  <si>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</si>
  <si>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</si>
  <si>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</si>
  <si>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</si>
  <si>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</si>
  <si>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</si>
  <si>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</si>
  <si>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</si>
  <si>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</si>
  <si>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</si>
  <si>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</si>
  <si>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</si>
  <si>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</si>
  <si>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</si>
  <si>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</si>
  <si>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</si>
  <si>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</si>
  <si>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</si>
  <si>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</si>
  <si>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</si>
  <si>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</si>
  <si>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</si>
  <si>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</si>
  <si>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</si>
  <si>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</si>
  <si>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</si>
  <si>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</si>
  <si>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</si>
  <si>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</si>
  <si>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</si>
  <si>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</si>
  <si>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</si>
  <si>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</si>
  <si>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</si>
  <si>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</si>
  <si>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</si>
  <si>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</si>
  <si>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</si>
  <si>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</si>
  <si>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</si>
  <si>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</si>
  <si>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</si>
  <si>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</si>
  <si>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</si>
  <si>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</si>
  <si>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</si>
  <si>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</si>
  <si>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</si>
  <si>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</si>
  <si>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</si>
  <si>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</si>
  <si>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</si>
  <si>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</si>
  <si>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</si>
  <si>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</si>
  <si>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</si>
  <si>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</si>
  <si>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</si>
  <si>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</si>
  <si>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</si>
  <si>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</si>
  <si>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</si>
  <si>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</si>
  <si>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</si>
  <si>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</si>
  <si>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</si>
  <si>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</si>
  <si>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</si>
  <si>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</si>
  <si>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</si>
  <si>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</si>
  <si>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</si>
  <si>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</si>
  <si>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</si>
  <si>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</si>
  <si>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</si>
  <si>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</si>
  <si>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</si>
  <si>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</si>
  <si>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</si>
  <si>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</si>
  <si>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</si>
  <si>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</si>
  <si>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</si>
  <si>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</si>
  <si>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</si>
  <si>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</si>
  <si>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</si>
  <si>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</si>
  <si>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</si>
  <si>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</si>
  <si>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</si>
  <si>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</si>
  <si>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</si>
  <si>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</si>
  <si>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</si>
  <si>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</si>
  <si>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</si>
  <si>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</si>
  <si>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</si>
  <si>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</si>
  <si>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</si>
  <si>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</si>
  <si>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</si>
  <si>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</si>
  <si>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</si>
  <si>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</si>
  <si>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</si>
  <si>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</si>
  <si>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</si>
  <si>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</si>
  <si>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</si>
  <si>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</si>
  <si>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</si>
  <si>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</si>
  <si>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</si>
  <si>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</si>
  <si>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</si>
  <si>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</si>
  <si>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</si>
  <si>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</si>
  <si>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</si>
  <si>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</si>
  <si>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</si>
  <si>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</si>
  <si>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</si>
  <si>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</si>
  <si>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</si>
  <si>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</si>
  <si>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</si>
  <si>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</si>
  <si>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</si>
  <si>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</si>
  <si>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</si>
  <si>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</si>
  <si>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</si>
  <si>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</si>
  <si>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</si>
  <si>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</si>
  <si>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</si>
  <si>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</si>
  <si>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</si>
  <si>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</si>
  <si>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</si>
  <si>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</si>
  <si>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</si>
  <si>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</si>
  <si>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</si>
  <si>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</si>
  <si>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</si>
  <si>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</si>
  <si>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</si>
  <si>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</si>
  <si>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</si>
  <si>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</si>
  <si>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</si>
  <si>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</si>
  <si>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</si>
  <si>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</si>
  <si>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</si>
  <si>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</si>
  <si>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</si>
  <si>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</si>
  <si>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</si>
  <si>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</si>
  <si>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</si>
  <si>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</si>
  <si>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</si>
  <si>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</si>
  <si>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</si>
  <si>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</si>
  <si>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</si>
  <si>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</si>
  <si>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</si>
  <si>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</si>
  <si>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</si>
  <si>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</si>
  <si>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</si>
  <si>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</si>
  <si>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</si>
  <si>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</si>
  <si>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</si>
  <si>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</si>
  <si>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</si>
  <si>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</si>
  <si>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</si>
  <si>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</si>
  <si>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</si>
  <si>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</si>
  <si>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</si>
  <si>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</si>
  <si>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</si>
  <si>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</si>
  <si>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</si>
  <si>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</si>
  <si>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</si>
  <si>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</si>
  <si>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</si>
  <si>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</si>
  <si>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</si>
  <si>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</si>
  <si>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</si>
  <si>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</si>
  <si>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</si>
  <si>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</si>
  <si>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</si>
  <si>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</si>
  <si>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</si>
  <si>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</si>
  <si>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</si>
  <si>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</si>
  <si>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</si>
  <si>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</si>
  <si>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</si>
  <si>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</si>
  <si>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</si>
  <si>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</si>
  <si>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</si>
  <si>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</si>
  <si>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</si>
  <si>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</si>
  <si>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</si>
  <si>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</si>
  <si>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</si>
  <si>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</si>
  <si>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</si>
  <si>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</si>
  <si>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</si>
  <si>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</si>
  <si>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</si>
  <si>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</si>
  <si>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</si>
  <si>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</si>
  <si>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</si>
  <si>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</si>
  <si>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</si>
  <si>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</si>
  <si>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</si>
  <si>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</si>
  <si>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</si>
  <si>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</si>
  <si>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</si>
  <si>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</si>
  <si>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</si>
  <si>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</si>
  <si>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</si>
  <si>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</si>
  <si>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</si>
  <si>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</si>
  <si>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</si>
  <si>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</si>
  <si>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</si>
  <si>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</si>
  <si>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</si>
  <si>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</si>
  <si>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</si>
  <si>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</si>
  <si>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</si>
  <si>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</si>
  <si>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</si>
  <si>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</si>
  <si>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</si>
  <si>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</si>
  <si>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</si>
  <si>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</si>
  <si>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</si>
  <si>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</si>
  <si>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</si>
  <si>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</si>
  <si>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</si>
  <si>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</si>
  <si>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</si>
  <si>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</si>
  <si>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</si>
  <si>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</si>
  <si>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</si>
  <si>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</si>
  <si>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</si>
  <si>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</si>
  <si>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</si>
  <si>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</si>
  <si>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</si>
  <si>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</si>
  <si>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</si>
  <si>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</si>
  <si>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</si>
  <si>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</si>
  <si>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</si>
  <si>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</si>
  <si>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</si>
  <si>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</si>
  <si>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</si>
  <si>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</si>
  <si>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</si>
  <si>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</si>
  <si>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</si>
  <si>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</si>
  <si>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</si>
  <si>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</si>
  <si>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</si>
  <si>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</si>
  <si>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</si>
  <si>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</si>
  <si>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</si>
  <si>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</si>
  <si>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</si>
  <si>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</si>
  <si>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</si>
  <si>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</si>
  <si>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</si>
  <si>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</si>
  <si>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</si>
  <si>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</si>
  <si>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</si>
  <si>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</si>
  <si>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</si>
  <si>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</si>
  <si>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</si>
  <si>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</si>
  <si>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</si>
  <si>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</si>
  <si>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</si>
  <si>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</si>
  <si>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</si>
  <si>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</si>
  <si>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</si>
  <si>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</si>
  <si>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</si>
  <si>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</si>
  <si>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</si>
  <si>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</si>
  <si>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</si>
  <si>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</si>
  <si>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</si>
  <si>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</si>
  <si>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</si>
  <si>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</si>
  <si>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</si>
  <si>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</si>
  <si>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</si>
  <si>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</si>
  <si>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</si>
  <si>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</si>
  <si>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</si>
  <si>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</si>
  <si>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</si>
  <si>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</si>
  <si>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</si>
  <si>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</si>
  <si>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</si>
  <si>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</si>
  <si>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</si>
  <si>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</si>
  <si>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</si>
  <si>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</si>
  <si>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</si>
  <si>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</si>
  <si>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</si>
  <si>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</si>
  <si>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</si>
  <si>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</si>
  <si>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</si>
  <si>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</si>
  <si>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</si>
  <si>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</si>
  <si>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</si>
  <si>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</si>
  <si>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</si>
  <si>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</si>
  <si>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</si>
  <si>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</si>
  <si>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</si>
  <si>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</si>
  <si>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</si>
  <si>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</si>
  <si>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</si>
  <si>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</si>
  <si>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</si>
  <si>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</si>
  <si>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</si>
  <si>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</si>
  <si>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</si>
  <si>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</si>
  <si>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</si>
  <si>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</si>
  <si>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</si>
  <si>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</si>
  <si>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</si>
  <si>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</si>
  <si>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</si>
  <si>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</si>
  <si>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</si>
  <si>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</si>
  <si>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</si>
  <si>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</si>
  <si>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</si>
  <si>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</si>
  <si>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</si>
  <si>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</si>
  <si>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</si>
  <si>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</si>
  <si>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</si>
  <si>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</si>
  <si>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</si>
  <si>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</si>
  <si>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</si>
  <si>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</si>
  <si>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</si>
  <si>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</si>
  <si>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</si>
  <si>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</si>
  <si>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</si>
  <si>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</si>
  <si>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</si>
  <si>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</si>
  <si>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</si>
  <si>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</si>
  <si>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</si>
  <si>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</si>
  <si>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</si>
  <si>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</si>
  <si>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</si>
  <si>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</si>
  <si>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</si>
  <si>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</si>
  <si>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</si>
  <si>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</si>
  <si>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</si>
  <si>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</si>
  <si>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</si>
  <si>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</si>
  <si>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</si>
  <si>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</si>
  <si>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</si>
  <si>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</si>
  <si>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</si>
  <si>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</si>
  <si>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</si>
  <si>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</si>
  <si>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</si>
  <si>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</si>
  <si>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</si>
  <si>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</si>
  <si>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</si>
  <si>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</si>
  <si>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</si>
  <si>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</si>
  <si>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</si>
  <si>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</si>
  <si>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</si>
  <si>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</si>
  <si>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</si>
  <si>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</si>
  <si>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</si>
  <si>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</si>
  <si>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</si>
  <si>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</si>
  <si>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</si>
  <si>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</si>
  <si>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</si>
  <si>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</si>
  <si>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</si>
  <si>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</si>
  <si>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</si>
  <si>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</si>
  <si>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</si>
  <si>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</si>
  <si>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</si>
  <si>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</si>
  <si>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</si>
  <si>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</si>
  <si>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</si>
  <si>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</si>
  <si>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</si>
  <si>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</si>
  <si>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</si>
  <si>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</si>
  <si>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</si>
  <si>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</si>
  <si>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</si>
  <si>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</si>
  <si>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</si>
  <si>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</si>
  <si>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</si>
  <si>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</si>
  <si>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</si>
  <si>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</si>
  <si>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</si>
  <si>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</si>
  <si>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</si>
  <si>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</si>
  <si>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</si>
  <si>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</si>
  <si>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</si>
  <si>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</si>
  <si>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</si>
  <si>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</si>
  <si>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</si>
  <si>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</si>
  <si>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</si>
  <si>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</si>
  <si>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</si>
  <si>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</si>
  <si>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</si>
  <si>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</si>
  <si>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</si>
  <si>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</si>
  <si>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</si>
  <si>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</si>
  <si>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</si>
  <si>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</si>
  <si>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</si>
  <si>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</si>
  <si>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</si>
  <si>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</si>
  <si>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</si>
  <si>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</si>
  <si>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</si>
  <si>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</si>
  <si>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</si>
  <si>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</si>
  <si>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</si>
  <si>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</si>
  <si>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</si>
  <si>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</si>
  <si>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</si>
  <si>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</si>
  <si>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</si>
  <si>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</si>
  <si>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</si>
  <si>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</si>
  <si>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</si>
  <si>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</si>
  <si>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</si>
  <si>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</si>
  <si>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</si>
  <si>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</si>
  <si>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</si>
  <si>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</si>
  <si>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</si>
  <si>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</si>
  <si>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</si>
  <si>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</si>
  <si>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</si>
  <si>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</si>
  <si>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</si>
  <si>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</si>
  <si>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</si>
  <si>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</si>
  <si>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</si>
  <si>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</si>
  <si>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</si>
  <si>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</si>
  <si>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</si>
  <si>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</si>
  <si>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</si>
  <si>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</si>
  <si>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</si>
  <si>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</si>
  <si>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</si>
  <si>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</si>
  <si>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</si>
  <si>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</si>
  <si>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</si>
  <si>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</si>
  <si>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</si>
  <si>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</si>
  <si>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</si>
  <si>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</si>
  <si>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</si>
  <si>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</si>
  <si>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</si>
  <si>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</si>
  <si>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</si>
  <si>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</si>
  <si>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</si>
  <si>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</si>
  <si>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</si>
  <si>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</si>
  <si>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</si>
  <si>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</si>
  <si>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</si>
  <si>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</si>
  <si>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</si>
  <si>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</si>
  <si>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</si>
  <si>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</si>
  <si>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</si>
  <si>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</si>
  <si>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</si>
  <si>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</si>
  <si>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</si>
  <si>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</si>
  <si>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</si>
  <si>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</si>
  <si>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</si>
  <si>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</si>
  <si>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</si>
  <si>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</si>
  <si>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</si>
  <si>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</si>
  <si>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</si>
  <si>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</si>
  <si>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</si>
  <si>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</si>
  <si>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</si>
  <si>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</si>
  <si>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</si>
  <si>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</si>
  <si>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</si>
  <si>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</si>
  <si>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</si>
  <si>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</si>
  <si>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</si>
  <si>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</si>
  <si>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</si>
  <si>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</si>
  <si>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</si>
  <si>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</si>
  <si>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</si>
  <si>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</si>
  <si>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</si>
  <si>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</si>
  <si>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</si>
  <si>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</si>
  <si>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</si>
  <si>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</si>
  <si>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</si>
  <si>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</si>
  <si>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</si>
  <si>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</si>
  <si>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</si>
  <si>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</si>
  <si>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</si>
  <si>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</si>
  <si>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</si>
  <si>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</si>
  <si>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</si>
  <si>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</si>
  <si>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</si>
  <si>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</si>
  <si>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</si>
  <si>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</si>
  <si>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</si>
  <si>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</si>
  <si>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</si>
  <si>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</si>
  <si>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</si>
  <si>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</si>
  <si>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</si>
  <si>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</si>
  <si>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</si>
  <si>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</si>
  <si>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</si>
  <si>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</si>
  <si>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</si>
  <si>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</si>
  <si>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</si>
  <si>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</si>
  <si>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</si>
  <si>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</si>
  <si>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</si>
  <si>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</si>
  <si>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</si>
  <si>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</si>
  <si>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</si>
  <si>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</si>
  <si>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</si>
  <si>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</si>
  <si>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</si>
  <si>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</si>
  <si>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</si>
  <si>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</si>
  <si>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</si>
  <si>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</si>
  <si>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</si>
  <si>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</si>
  <si>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</si>
  <si>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</si>
  <si>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</si>
  <si>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</si>
  <si>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</si>
  <si>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</si>
  <si>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</si>
  <si>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</si>
  <si>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</si>
  <si>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</si>
  <si>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</si>
  <si>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</si>
  <si>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</si>
  <si>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</si>
  <si>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</si>
  <si>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</si>
  <si>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</si>
  <si>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</si>
  <si>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</si>
  <si>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</si>
  <si>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</si>
  <si>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</si>
  <si>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</si>
  <si>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</si>
  <si>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</si>
  <si>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</si>
  <si>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</si>
  <si>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</si>
  <si>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</si>
  <si>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</si>
  <si>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</si>
  <si>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</si>
  <si>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</si>
  <si>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</si>
  <si>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</si>
  <si>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</si>
  <si>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</si>
  <si>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</si>
  <si>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</si>
  <si>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</si>
  <si>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</si>
  <si>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</si>
  <si>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</si>
  <si>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</si>
  <si>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</si>
  <si>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</si>
  <si>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</si>
  <si>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</si>
  <si>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</si>
  <si>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</si>
  <si>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</si>
  <si>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</si>
  <si>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</si>
  <si>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</si>
  <si>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</si>
  <si>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</si>
  <si>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</si>
  <si>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</si>
  <si>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</si>
  <si>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</si>
  <si>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</si>
  <si>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</si>
  <si>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</si>
  <si>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</si>
  <si>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</si>
  <si>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</si>
  <si>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</si>
  <si>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</si>
  <si>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</si>
  <si>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</si>
  <si>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</si>
  <si>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</si>
  <si>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</si>
  <si>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</si>
  <si>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</si>
  <si>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</si>
  <si>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</si>
  <si>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</si>
  <si>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</si>
  <si>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</si>
  <si>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</si>
  <si>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</si>
  <si>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</si>
  <si>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</si>
  <si>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</si>
  <si>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</si>
  <si>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</si>
  <si>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</si>
  <si>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</si>
  <si>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</si>
  <si>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</si>
  <si>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</si>
  <si>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</si>
  <si>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</si>
  <si>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</si>
  <si>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</si>
  <si>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</si>
  <si>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</si>
  <si>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</si>
  <si>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</si>
  <si>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</si>
  <si>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</si>
  <si>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</si>
  <si>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</si>
  <si>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</si>
  <si>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</si>
  <si>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</si>
  <si>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</si>
  <si>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</si>
  <si>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</si>
  <si>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</si>
  <si>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</si>
  <si>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</si>
  <si>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</si>
  <si>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</si>
  <si>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</si>
  <si>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</si>
  <si>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</si>
  <si>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</si>
  <si>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</si>
  <si>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</si>
  <si>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</si>
  <si>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</si>
  <si>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</si>
  <si>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</si>
  <si>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</si>
  <si>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</si>
  <si>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</si>
  <si>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</si>
  <si>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</si>
  <si>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</si>
  <si>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</si>
  <si>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</si>
  <si>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</si>
  <si>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</si>
  <si>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</si>
  <si>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</si>
  <si>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</si>
  <si>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</si>
  <si>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</si>
  <si>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</si>
  <si>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</si>
  <si>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</si>
  <si>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</si>
  <si>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</si>
  <si>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</si>
  <si>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</si>
  <si>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</si>
  <si>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</si>
  <si>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</si>
  <si>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</si>
  <si>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</si>
  <si>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</si>
  <si>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</si>
  <si>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</si>
  <si>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</si>
  <si>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</si>
  <si>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</si>
  <si>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</si>
  <si>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</si>
  <si>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</si>
  <si>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</si>
  <si>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</si>
  <si>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</si>
  <si>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</si>
  <si>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</si>
  <si>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</si>
  <si>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</si>
  <si>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</si>
  <si>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</si>
  <si>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</si>
  <si>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</si>
  <si>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</si>
  <si>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</si>
  <si>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</si>
  <si>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</si>
  <si>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</si>
  <si>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</si>
  <si>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</si>
  <si>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</si>
  <si>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</si>
  <si>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</si>
  <si>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</si>
  <si>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</si>
  <si>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</si>
  <si>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</si>
  <si>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</si>
  <si>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</si>
  <si>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</si>
  <si>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</si>
  <si>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</si>
  <si>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</si>
  <si>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</si>
  <si>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</si>
  <si>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</si>
  <si>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</si>
  <si>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</si>
  <si>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</si>
  <si>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</si>
  <si>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</si>
  <si>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</si>
  <si>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</si>
  <si>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</si>
  <si>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</si>
  <si>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</si>
  <si>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</si>
  <si>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</si>
  <si>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</si>
  <si>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</si>
  <si>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</si>
  <si>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</si>
  <si>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</si>
  <si>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</si>
  <si>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</si>
  <si>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</si>
  <si>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</si>
  <si>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</si>
  <si>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</si>
  <si>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</si>
  <si>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</si>
  <si>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</si>
  <si>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</si>
  <si>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</si>
  <si>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</si>
  <si>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</si>
  <si>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</si>
  <si>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</si>
  <si>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</si>
  <si>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</si>
  <si>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</si>
  <si>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</si>
  <si>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</si>
  <si>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</si>
  <si>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</si>
  <si>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</si>
  <si>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</si>
  <si>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</si>
  <si>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</si>
  <si>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</si>
  <si>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</si>
  <si>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</si>
  <si>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</si>
  <si>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</si>
  <si>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</si>
  <si>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</si>
  <si>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</si>
  <si>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</si>
  <si>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</si>
  <si>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</si>
  <si>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</si>
  <si>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</si>
  <si>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</si>
  <si>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</si>
  <si>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</si>
  <si>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</si>
  <si>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</si>
  <si>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</si>
  <si>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</si>
  <si>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</si>
  <si>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</si>
  <si>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</si>
  <si>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</si>
  <si>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</si>
  <si>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</si>
  <si>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</si>
  <si>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</si>
  <si>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</si>
  <si>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</si>
  <si>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</si>
  <si>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</si>
  <si>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</si>
  <si>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</si>
  <si>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</si>
  <si>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</si>
  <si>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</si>
  <si>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</si>
  <si>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</si>
  <si>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</si>
  <si>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</si>
  <si>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</si>
  <si>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</si>
  <si>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</si>
  <si>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</si>
  <si>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</si>
  <si>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</si>
  <si>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</si>
  <si>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</si>
  <si>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</si>
  <si>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</si>
  <si>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</si>
  <si>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</si>
  <si>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</si>
  <si>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</si>
  <si>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</si>
  <si>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</si>
  <si>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</si>
  <si>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</si>
  <si>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</si>
  <si>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</si>
  <si>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</si>
  <si>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</si>
  <si>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</si>
  <si>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</si>
  <si>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</si>
  <si>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</si>
  <si>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</si>
  <si>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</si>
  <si>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</si>
  <si>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</si>
  <si>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</si>
  <si>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</si>
  <si>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</si>
  <si>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</si>
  <si>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</si>
  <si>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</si>
  <si>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</si>
  <si>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</si>
  <si>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</si>
  <si>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</si>
  <si>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</si>
  <si>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</si>
  <si>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</si>
  <si>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</si>
  <si>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</si>
  <si>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</si>
  <si>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</si>
  <si>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</si>
  <si>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</si>
  <si>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</si>
  <si>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</si>
  <si>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</si>
  <si>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</si>
  <si>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</si>
  <si>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</si>
  <si>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</si>
  <si>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</si>
  <si>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</si>
  <si>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</si>
  <si>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</si>
  <si>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</si>
  <si>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</si>
  <si>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</si>
  <si>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</si>
  <si>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</si>
  <si>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</si>
  <si>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</si>
  <si>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</si>
  <si>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</si>
  <si>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</si>
  <si>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</si>
  <si>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</si>
  <si>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</si>
  <si>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</si>
  <si>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</si>
  <si>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</si>
  <si>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</si>
  <si>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</si>
  <si>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</si>
  <si>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</si>
  <si>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</si>
  <si>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</si>
  <si>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</si>
  <si>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</si>
  <si>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</si>
  <si>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</si>
  <si>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</si>
  <si>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</si>
  <si>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</si>
  <si>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</si>
  <si>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</si>
  <si>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</si>
  <si>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</si>
  <si>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</si>
  <si>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</si>
  <si>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</si>
  <si>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</si>
  <si>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</si>
  <si>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</si>
  <si>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</si>
  <si>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</si>
  <si>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</si>
  <si>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</si>
  <si>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</si>
  <si>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</si>
  <si>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</si>
  <si>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</si>
  <si>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</si>
  <si>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</si>
  <si>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</si>
  <si>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</si>
  <si>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</si>
  <si>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</si>
  <si>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</si>
  <si>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</si>
  <si>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</si>
  <si>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</si>
  <si>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</si>
  <si>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</si>
  <si>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</si>
  <si>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</si>
  <si>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</si>
  <si>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</si>
  <si>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</si>
  <si>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</si>
  <si>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</si>
  <si>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</si>
  <si>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</si>
  <si>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</si>
  <si>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</si>
  <si>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</si>
  <si>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</si>
  <si>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</si>
  <si>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</si>
  <si>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</si>
  <si>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</si>
  <si>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</si>
  <si>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</si>
  <si>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</si>
  <si>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</si>
  <si>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</si>
  <si>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</si>
  <si>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</si>
  <si>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</si>
  <si>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</si>
  <si>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</si>
  <si>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</si>
  <si>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</si>
  <si>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</si>
  <si>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</si>
  <si>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</si>
  <si>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</si>
  <si>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</si>
  <si>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</si>
  <si>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</si>
  <si>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</si>
  <si>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</si>
  <si>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</si>
  <si>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</si>
  <si>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</si>
  <si>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</si>
  <si>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</si>
  <si>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</si>
  <si>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</si>
  <si>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</si>
  <si>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</si>
  <si>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</si>
  <si>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</si>
  <si>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</si>
  <si>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</si>
  <si>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</si>
  <si>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</si>
  <si>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</si>
  <si>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</si>
  <si>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</si>
  <si>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</si>
  <si>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</si>
  <si>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</si>
  <si>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</si>
  <si>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</si>
  <si>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</si>
  <si>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</si>
  <si>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</si>
  <si>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</si>
  <si>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</si>
  <si>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</si>
  <si>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</si>
  <si>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</si>
  <si>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</si>
  <si>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</si>
  <si>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</si>
  <si>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</si>
  <si>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</si>
  <si>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</si>
  <si>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</si>
  <si>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</si>
  <si>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</si>
  <si>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</si>
  <si>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</si>
  <si>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</si>
  <si>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</si>
  <si>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</si>
  <si>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</si>
  <si>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</si>
  <si>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</si>
  <si>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</si>
  <si>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</si>
  <si>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</si>
  <si>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</si>
  <si>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</si>
  <si>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</si>
  <si>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</si>
  <si>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</si>
  <si>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</si>
  <si>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</si>
  <si>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</si>
  <si>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</si>
  <si>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</si>
  <si>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</si>
  <si>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</si>
  <si>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</si>
  <si>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</si>
  <si>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</si>
  <si>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</si>
  <si>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</si>
  <si>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</si>
  <si>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</si>
  <si>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</si>
  <si>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</si>
  <si>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</si>
  <si>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</si>
  <si>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</si>
  <si>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</si>
  <si>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</si>
  <si>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</si>
  <si>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</si>
  <si>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</si>
  <si>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</si>
  <si>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</si>
  <si>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</si>
  <si>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</si>
  <si>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</si>
  <si>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</si>
  <si>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</si>
  <si>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</si>
  <si>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</si>
  <si>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</si>
  <si>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</si>
  <si>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</si>
  <si>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</si>
  <si>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</si>
  <si>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</si>
  <si>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</si>
  <si>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</si>
  <si>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</si>
  <si>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</si>
  <si>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</si>
  <si>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</si>
  <si>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</si>
  <si>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</si>
  <si>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</si>
  <si>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</si>
  <si>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</si>
  <si>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</si>
  <si>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</si>
  <si>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</si>
  <si>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</si>
  <si>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</si>
  <si>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</si>
  <si>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</si>
  <si>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</si>
  <si>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</si>
  <si>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</si>
  <si>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</si>
  <si>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</si>
  <si>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</si>
  <si>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</si>
  <si>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</si>
  <si>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</si>
  <si>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</si>
  <si>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</si>
  <si>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</si>
  <si>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</si>
  <si>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</si>
  <si>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</si>
  <si>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</si>
  <si>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</si>
  <si>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</si>
  <si>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</si>
  <si>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</si>
  <si>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</si>
  <si>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</si>
  <si>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</si>
  <si>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</si>
  <si>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</si>
  <si>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</si>
  <si>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</si>
  <si>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</si>
  <si>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</si>
  <si>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</si>
  <si>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</si>
  <si>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</si>
  <si>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</si>
  <si>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</si>
  <si>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</si>
  <si>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</si>
  <si>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</si>
  <si>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</si>
  <si>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</si>
  <si>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</si>
  <si>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</si>
  <si>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</si>
  <si>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</si>
  <si>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</si>
  <si>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</si>
  <si>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</si>
  <si>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</si>
  <si>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</si>
  <si>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</si>
  <si>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</si>
  <si>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</si>
  <si>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</si>
  <si>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</si>
  <si>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</si>
  <si>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</si>
  <si>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</si>
  <si>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</si>
  <si>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</si>
  <si>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</si>
  <si>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</si>
  <si>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</si>
  <si>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</si>
  <si>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</si>
  <si>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</si>
  <si>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</si>
  <si>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</si>
  <si>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</si>
  <si>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</si>
  <si>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</si>
  <si>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</si>
  <si>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</si>
  <si>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</si>
  <si>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</si>
  <si>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</si>
  <si>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</si>
  <si>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</si>
  <si>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</si>
  <si>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</si>
  <si>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</si>
  <si>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</si>
  <si>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</si>
  <si>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</si>
  <si>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</si>
  <si>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</si>
  <si>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</si>
  <si>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</si>
  <si>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</si>
  <si>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</si>
  <si>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</si>
  <si>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</si>
  <si>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</si>
  <si>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</si>
  <si>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</si>
  <si>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</si>
  <si>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</si>
  <si>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</si>
  <si>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</si>
  <si>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</si>
  <si>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</si>
  <si>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</si>
  <si>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</si>
  <si>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</si>
  <si>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</si>
  <si>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</si>
  <si>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</si>
  <si>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</si>
  <si>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</si>
  <si>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</si>
  <si>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</si>
  <si>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</si>
  <si>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</si>
  <si>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</si>
  <si>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</si>
  <si>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</si>
  <si>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</si>
  <si>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</si>
  <si>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</si>
  <si>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</si>
  <si>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</si>
  <si>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</si>
  <si>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</si>
  <si>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</si>
  <si>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</si>
  <si>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</si>
  <si>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</si>
  <si>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</si>
  <si>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</si>
  <si>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</si>
  <si>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</si>
  <si>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</si>
  <si>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</si>
  <si>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</si>
  <si>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</si>
  <si>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</si>
  <si>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</si>
  <si>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</si>
  <si>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</si>
  <si>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</si>
  <si>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</si>
  <si>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</si>
  <si>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</si>
  <si>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</si>
  <si>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</si>
  <si>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</si>
  <si>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</si>
  <si>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</si>
  <si>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</si>
  <si>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</si>
  <si>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</si>
  <si>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</si>
  <si>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</si>
  <si>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</si>
  <si>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</si>
  <si>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</si>
  <si>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</si>
  <si>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</si>
  <si>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</si>
  <si>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</si>
  <si>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</si>
  <si>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</si>
  <si>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</si>
  <si>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</si>
  <si>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</si>
  <si>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</si>
  <si>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</si>
  <si>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</si>
  <si>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</si>
  <si>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</si>
  <si>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</si>
  <si>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</si>
  <si>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</si>
  <si>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</si>
  <si>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</si>
  <si>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</si>
  <si>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</si>
  <si>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</si>
  <si>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</si>
  <si>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</si>
  <si>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</si>
  <si>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</si>
  <si>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</si>
  <si>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</si>
  <si>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</si>
  <si>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</si>
  <si>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</si>
  <si>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</si>
  <si>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</si>
  <si>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</si>
  <si>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</si>
  <si>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</si>
  <si>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</si>
  <si>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</si>
  <si>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</si>
  <si>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</si>
  <si>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</si>
  <si>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</si>
  <si>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</si>
  <si>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</si>
  <si>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</si>
  <si>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</si>
  <si>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</si>
  <si>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</si>
  <si>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</si>
  <si>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</si>
  <si>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</si>
  <si>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</si>
  <si>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</si>
  <si>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</si>
  <si>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</si>
  <si>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</si>
  <si>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</si>
  <si>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</si>
  <si>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</si>
  <si>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</si>
  <si>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</si>
  <si>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</si>
  <si>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</si>
  <si>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</si>
  <si>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</si>
  <si>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</si>
  <si>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</si>
  <si>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</si>
  <si>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</si>
  <si>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</si>
  <si>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</si>
  <si>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</si>
  <si>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</si>
  <si>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</si>
  <si>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</si>
  <si>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</si>
  <si>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</si>
  <si>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</si>
  <si>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</si>
  <si>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</si>
  <si>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</si>
  <si>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</si>
  <si>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</si>
  <si>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</si>
  <si>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</si>
  <si>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</si>
  <si>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</si>
  <si>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</si>
  <si>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</si>
  <si>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</si>
  <si>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</si>
  <si>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</si>
  <si>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</si>
  <si>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</si>
  <si>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</si>
  <si>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</si>
  <si>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</si>
  <si>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</si>
  <si>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</si>
  <si>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</si>
  <si>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</si>
  <si>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</si>
  <si>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</si>
  <si>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</si>
  <si>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</si>
  <si>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</si>
  <si>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</si>
  <si>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</si>
  <si>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</si>
  <si>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</si>
  <si>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</si>
  <si>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</si>
  <si>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</si>
  <si>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</si>
  <si>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</si>
  <si>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</si>
  <si>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</si>
  <si>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</si>
  <si>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</si>
  <si>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</si>
  <si>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</si>
  <si>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</si>
  <si>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</si>
  <si>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</si>
  <si>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</si>
  <si>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</si>
  <si>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</si>
  <si>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</si>
  <si>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</si>
  <si>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</si>
  <si>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</si>
  <si>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</si>
  <si>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</si>
  <si>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</si>
  <si>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</si>
  <si>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</si>
  <si>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</si>
  <si>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</si>
  <si>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</si>
  <si>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</si>
  <si>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</si>
  <si>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</si>
  <si>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</si>
  <si>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</si>
  <si>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</si>
  <si>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</si>
  <si>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</si>
  <si>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</si>
  <si>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</si>
  <si>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</si>
  <si>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</si>
  <si>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</si>
  <si>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</si>
  <si>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</si>
  <si>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</si>
  <si>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</si>
  <si>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</si>
  <si>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</si>
  <si>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</si>
  <si>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</si>
  <si>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</si>
  <si>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</si>
  <si>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</si>
  <si>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</si>
  <si>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</si>
  <si>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</si>
  <si>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</si>
  <si>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</si>
  <si>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</si>
  <si>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</si>
  <si>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</si>
  <si>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</si>
  <si>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</si>
  <si>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</si>
  <si>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</si>
  <si>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</si>
  <si>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</si>
  <si>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</si>
  <si>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</si>
  <si>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</si>
  <si>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</si>
  <si>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</si>
  <si>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</si>
  <si>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</si>
  <si>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</si>
  <si>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</si>
  <si>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</si>
  <si>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</si>
  <si>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</si>
  <si>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</si>
  <si>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</si>
  <si>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</si>
  <si>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</si>
  <si>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</si>
  <si>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</si>
  <si>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</si>
  <si>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</si>
  <si>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</si>
  <si>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</si>
  <si>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</si>
  <si>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</si>
  <si>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</si>
  <si>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</si>
  <si>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</si>
  <si>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</si>
  <si>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</si>
  <si>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</si>
  <si>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</si>
  <si>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</si>
  <si>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</si>
  <si>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</si>
  <si>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</si>
  <si>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</si>
  <si>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</si>
  <si>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</si>
  <si>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</si>
  <si>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</si>
  <si>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</si>
  <si>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</si>
  <si>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</si>
  <si>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</si>
  <si>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</si>
  <si>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</si>
  <si>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</si>
  <si>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</si>
  <si>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</si>
  <si>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</si>
  <si>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</si>
  <si>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</si>
  <si>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</si>
  <si>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</si>
  <si>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</si>
  <si>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</si>
  <si>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</si>
  <si>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</si>
  <si>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</si>
  <si>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</si>
  <si>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</si>
  <si>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</si>
  <si>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</si>
  <si>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</si>
  <si>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</si>
  <si>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</si>
  <si>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</si>
  <si>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</si>
  <si>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</si>
  <si>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</si>
  <si>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</si>
  <si>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</si>
  <si>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</si>
  <si>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</si>
  <si>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</si>
  <si>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</si>
  <si>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</si>
  <si>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</si>
  <si>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</si>
  <si>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</si>
  <si>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</si>
  <si>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</si>
  <si>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</si>
  <si>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</si>
  <si>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</si>
  <si>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</si>
  <si>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</si>
  <si>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</si>
  <si>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</si>
  <si>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</si>
  <si>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</si>
  <si>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</si>
  <si>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</si>
  <si>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</si>
  <si>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</si>
  <si>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</si>
  <si>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</si>
  <si>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</si>
  <si>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</si>
  <si>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</si>
  <si>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</si>
  <si>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</si>
  <si>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</si>
  <si>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</si>
  <si>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</si>
  <si>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</si>
  <si>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</si>
  <si>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</si>
  <si>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</si>
  <si>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</si>
  <si>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</si>
  <si>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</si>
  <si>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</si>
  <si>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</si>
  <si>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</si>
  <si>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</si>
  <si>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</si>
  <si>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</si>
  <si>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</si>
  <si>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</si>
  <si>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</si>
  <si>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</si>
  <si>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</si>
  <si>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</si>
  <si>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</si>
  <si>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</si>
  <si>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</si>
  <si>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</si>
  <si>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</si>
  <si>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</si>
  <si>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</si>
  <si>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</si>
  <si>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</si>
  <si>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</si>
  <si>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</si>
  <si>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</si>
  <si>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</si>
  <si>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</si>
  <si>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</si>
  <si>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</si>
  <si>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</si>
  <si>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</si>
  <si>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</si>
  <si>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</si>
  <si>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</si>
  <si>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</si>
  <si>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</si>
  <si>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</si>
  <si>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</si>
  <si>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</si>
  <si>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</si>
  <si>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</si>
  <si>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</si>
  <si>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</si>
  <si>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</si>
  <si>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</si>
  <si>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</si>
  <si>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</si>
  <si>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</si>
  <si>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</si>
  <si>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</si>
  <si>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</si>
  <si>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</si>
  <si>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</si>
  <si>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</si>
  <si>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</si>
  <si>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</si>
  <si>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</si>
  <si>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</si>
  <si>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</si>
  <si>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</si>
  <si>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</si>
  <si>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</si>
  <si>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</si>
  <si>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</si>
  <si>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</si>
  <si>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</si>
  <si>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</si>
  <si>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</si>
  <si>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</si>
  <si>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</si>
  <si>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</si>
  <si>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</si>
  <si>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</si>
  <si>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</si>
  <si>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</si>
  <si>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</si>
  <si>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</si>
  <si>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</si>
  <si>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</si>
  <si>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</si>
  <si>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</si>
  <si>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</si>
  <si>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</si>
  <si>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</si>
  <si>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</si>
  <si>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</si>
  <si>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</si>
  <si>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</si>
  <si>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</si>
  <si>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</si>
  <si>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</si>
  <si>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</si>
  <si>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</si>
  <si>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</si>
  <si>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</si>
  <si>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</si>
  <si>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</si>
  <si>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</si>
  <si>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</si>
  <si>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</si>
  <si>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</si>
  <si>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</si>
  <si>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</si>
  <si>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</si>
  <si>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</si>
  <si>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</si>
  <si>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</si>
  <si>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</si>
  <si>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</si>
  <si>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</si>
  <si>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</si>
  <si>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</si>
  <si>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</si>
  <si>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</si>
  <si>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</si>
  <si>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</si>
  <si>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</si>
  <si>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</si>
  <si>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</si>
  <si>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</si>
  <si>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</si>
  <si>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</si>
  <si>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</si>
  <si>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</si>
  <si>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</si>
  <si>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</si>
  <si>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</si>
  <si>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</si>
  <si>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</si>
  <si>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</si>
  <si>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</si>
  <si>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</si>
  <si>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</si>
  <si>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</si>
  <si>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</si>
  <si>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</si>
  <si>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</si>
  <si>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</si>
  <si>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</si>
  <si>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</si>
  <si>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</si>
  <si>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</si>
  <si>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</si>
  <si>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</si>
  <si>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</si>
  <si>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</si>
  <si>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</si>
  <si>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</si>
  <si>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</si>
  <si>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</si>
  <si>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</si>
  <si>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</si>
  <si>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</si>
  <si>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</si>
  <si>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</si>
  <si>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</si>
  <si>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</si>
  <si>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</si>
  <si>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</si>
  <si>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</si>
  <si>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</si>
  <si>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</si>
  <si>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</si>
  <si>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</si>
  <si>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</si>
  <si>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</si>
  <si>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</si>
  <si>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</si>
  <si>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</si>
  <si>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</si>
  <si>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</si>
  <si>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</si>
  <si>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</si>
  <si>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</si>
  <si>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</si>
  <si>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</si>
  <si>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</si>
  <si>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</si>
  <si>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</si>
  <si>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</si>
  <si>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</si>
  <si>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</si>
  <si>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</si>
  <si>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</si>
  <si>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</si>
  <si>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</si>
  <si>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</si>
  <si>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</si>
  <si>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</si>
  <si>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</si>
  <si>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</si>
  <si>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</si>
  <si>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</si>
  <si>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</si>
  <si>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</si>
  <si>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</si>
  <si>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</si>
  <si>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</si>
  <si>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</si>
  <si>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</si>
  <si>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</si>
  <si>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</si>
  <si>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</si>
  <si>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</si>
  <si>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</si>
  <si>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</si>
  <si>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</si>
  <si>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</si>
  <si>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</si>
  <si>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</si>
  <si>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</si>
  <si>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</si>
  <si>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</si>
  <si>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</si>
  <si>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</si>
  <si>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</si>
  <si>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</si>
  <si>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</si>
  <si>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</si>
  <si>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</si>
  <si>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</si>
  <si>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</si>
  <si>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</si>
  <si>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</si>
  <si>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</si>
  <si>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</si>
  <si>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</si>
  <si>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</si>
  <si>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</si>
  <si>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</si>
  <si>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</si>
  <si>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</si>
  <si>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</si>
  <si>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</si>
  <si>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</si>
  <si>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</si>
  <si>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</si>
  <si>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</si>
  <si>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</si>
  <si>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</si>
  <si>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</si>
  <si>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</si>
  <si>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</si>
  <si>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</si>
  <si>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</si>
  <si>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</si>
  <si>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</si>
  <si>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</si>
  <si>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</si>
  <si>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</si>
  <si>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</si>
  <si>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</si>
  <si>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</si>
  <si>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</si>
  <si>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</si>
  <si>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</si>
  <si>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</si>
  <si>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</si>
  <si>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</si>
  <si>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</si>
  <si>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</si>
  <si>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</si>
  <si>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</si>
  <si>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</si>
  <si>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</si>
  <si>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</si>
  <si>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</si>
  <si>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</si>
  <si>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</si>
  <si>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</si>
  <si>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</si>
  <si>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</si>
  <si>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</si>
  <si>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</si>
  <si>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</si>
  <si>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</si>
  <si>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</si>
  <si>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</si>
  <si>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</si>
  <si>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</si>
  <si>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</si>
  <si>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</si>
  <si>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</si>
  <si>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</si>
  <si>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</si>
  <si>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</si>
  <si>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</si>
  <si>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</si>
  <si>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</si>
  <si>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</si>
  <si>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</si>
  <si>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</si>
  <si>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</si>
  <si>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</si>
  <si>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</si>
  <si>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</si>
  <si>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</si>
  <si>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</si>
  <si>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</si>
  <si>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</si>
  <si>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</si>
  <si>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</si>
  <si>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</si>
  <si>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</si>
  <si>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</si>
  <si>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</si>
  <si>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</si>
  <si>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</si>
  <si>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</si>
  <si>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</si>
  <si>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</si>
  <si>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</si>
  <si>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</si>
  <si>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</si>
  <si>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</si>
  <si>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</si>
  <si>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</si>
  <si>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</si>
  <si>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</si>
  <si>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</si>
  <si>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</si>
  <si>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</si>
  <si>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</si>
  <si>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</si>
  <si>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</si>
  <si>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</si>
  <si>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</si>
  <si>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</si>
  <si>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</si>
  <si>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</si>
  <si>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</si>
  <si>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</si>
  <si>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</si>
  <si>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</si>
  <si>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</si>
  <si>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</si>
  <si>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</si>
  <si>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</si>
  <si>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</si>
  <si>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</si>
  <si>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</si>
  <si>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</si>
  <si>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</si>
  <si>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</si>
  <si>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</si>
  <si>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</si>
  <si>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</si>
  <si>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</si>
  <si>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</si>
  <si>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</si>
  <si>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</si>
  <si>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</si>
  <si>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</si>
  <si>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</si>
  <si>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</si>
  <si>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</si>
  <si>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</si>
  <si>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</si>
  <si>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</si>
  <si>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</si>
  <si>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</si>
  <si>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</si>
  <si>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</si>
  <si>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</si>
  <si>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</si>
  <si>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</si>
  <si>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</si>
  <si>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</si>
  <si>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</si>
  <si>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</si>
  <si>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</si>
  <si>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</si>
  <si>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</si>
  <si>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</si>
  <si>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</si>
  <si>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</si>
  <si>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</si>
  <si>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</si>
  <si>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</si>
  <si>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</si>
  <si>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</si>
  <si>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</si>
  <si>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</si>
  <si>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</si>
  <si>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</si>
  <si>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</si>
  <si>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</si>
  <si>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</si>
  <si>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</si>
  <si>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</si>
  <si>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</si>
  <si>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</si>
  <si>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</si>
  <si>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</si>
  <si>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</si>
  <si>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</si>
  <si>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</si>
  <si>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</si>
  <si>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</si>
  <si>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</si>
  <si>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</si>
  <si>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</si>
  <si>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</si>
  <si>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</si>
  <si>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</si>
  <si>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</si>
  <si>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</si>
  <si>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</si>
  <si>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</si>
  <si>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</si>
  <si>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</si>
  <si>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</si>
  <si>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</si>
  <si>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</si>
  <si>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</si>
  <si>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</si>
  <si>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</si>
  <si>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</si>
  <si>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</si>
  <si>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</si>
  <si>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</si>
  <si>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</si>
  <si>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</si>
  <si>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</si>
  <si>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</si>
  <si>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</si>
  <si>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</si>
  <si>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</si>
  <si>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</si>
  <si>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</si>
  <si>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</si>
  <si>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</si>
  <si>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</si>
  <si>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</si>
  <si>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</si>
  <si>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</si>
  <si>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</si>
  <si>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</si>
  <si>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</si>
  <si>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</si>
  <si>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</si>
  <si>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</si>
  <si>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</si>
  <si>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</si>
  <si>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</si>
  <si>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</si>
  <si>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</si>
  <si>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</si>
  <si>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</si>
  <si>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</si>
  <si>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</si>
  <si>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</si>
  <si>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</si>
  <si>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</si>
  <si>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</si>
  <si>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</si>
  <si>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</si>
  <si>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</si>
  <si>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</si>
  <si>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</si>
  <si>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</si>
  <si>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</si>
  <si>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</si>
  <si>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</si>
  <si>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</si>
  <si>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</si>
  <si>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</si>
  <si>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</si>
  <si>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</si>
  <si>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</si>
  <si>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</si>
  <si>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</si>
  <si>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</si>
  <si>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</si>
  <si>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</si>
  <si>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</si>
  <si>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</si>
  <si>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</si>
  <si>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</si>
  <si>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</si>
  <si>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</si>
  <si>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</si>
  <si>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</si>
  <si>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</si>
  <si>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</si>
  <si>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</si>
  <si>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</si>
  <si>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</si>
  <si>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</si>
  <si>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</si>
  <si>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</si>
  <si>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</si>
  <si>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</si>
  <si>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</si>
  <si>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</si>
  <si>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</si>
  <si>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</si>
  <si>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</si>
  <si>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</si>
  <si>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</si>
  <si>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</si>
  <si>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</si>
  <si>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</si>
  <si>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</si>
  <si>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</si>
  <si>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</si>
  <si>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</si>
  <si>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</si>
  <si>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</si>
  <si>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</si>
  <si>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</si>
  <si>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</si>
  <si>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</si>
  <si>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</si>
  <si>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</si>
  <si>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</si>
  <si>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</si>
  <si>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</si>
  <si>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</si>
  <si>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</si>
  <si>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</si>
  <si>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</si>
  <si>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</si>
  <si>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</si>
  <si>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</si>
  <si>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</si>
  <si>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</si>
  <si>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</si>
  <si>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</si>
  <si>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</si>
  <si>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</si>
  <si>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</si>
  <si>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</si>
  <si>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</si>
  <si>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</si>
  <si>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</si>
  <si>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</si>
  <si>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</si>
  <si>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</si>
  <si>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</si>
  <si>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</si>
  <si>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</si>
  <si>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</si>
  <si>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</si>
  <si>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</si>
  <si>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</si>
  <si>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</si>
  <si>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</si>
  <si>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</si>
  <si>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</si>
  <si>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</si>
  <si>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</si>
  <si>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</si>
  <si>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</si>
  <si>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</si>
  <si>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</si>
  <si>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</si>
  <si>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</si>
  <si>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</si>
  <si>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</si>
  <si>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</si>
  <si>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</si>
  <si>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</si>
  <si>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</si>
  <si>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</si>
  <si>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</si>
  <si>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</si>
  <si>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</si>
  <si>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</si>
  <si>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</si>
  <si>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</si>
  <si>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</si>
  <si>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</si>
  <si>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</si>
  <si>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</si>
  <si>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</si>
  <si>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</si>
  <si>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</si>
  <si>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</si>
  <si>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</si>
  <si>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</si>
  <si>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</si>
  <si>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</si>
  <si>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</si>
  <si>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</si>
  <si>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</si>
  <si>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</si>
  <si>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</si>
  <si>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</si>
  <si>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</si>
  <si>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</si>
  <si>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</si>
  <si>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</si>
  <si>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</si>
  <si>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</si>
  <si>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</si>
  <si>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</si>
  <si>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</si>
  <si>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</si>
  <si>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</si>
  <si>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</si>
  <si>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</si>
  <si>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</si>
  <si>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</si>
  <si>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</si>
  <si>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</si>
  <si>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</si>
  <si>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</si>
  <si>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</si>
  <si>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</si>
  <si>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</si>
  <si>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</si>
  <si>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</si>
  <si>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</si>
  <si>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</si>
  <si>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</si>
  <si>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</si>
  <si>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</si>
  <si>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</si>
  <si>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</si>
  <si>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</si>
  <si>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</si>
  <si>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</si>
  <si>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</si>
  <si>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</si>
  <si>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</si>
  <si>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</si>
  <si>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</si>
  <si>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</si>
  <si>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</si>
  <si>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</si>
  <si>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</si>
  <si>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</si>
  <si>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</si>
  <si>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</si>
  <si>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</si>
  <si>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</si>
  <si>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</si>
  <si>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</si>
  <si>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</si>
  <si>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</si>
  <si>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</si>
  <si>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</si>
  <si>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</si>
  <si>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</si>
  <si>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</si>
  <si>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</si>
  <si>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</si>
  <si>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</si>
  <si>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</si>
  <si>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</si>
  <si>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</si>
  <si>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</si>
  <si>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</si>
  <si>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</si>
  <si>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</si>
  <si>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</si>
  <si>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</si>
  <si>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</si>
  <si>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</si>
  <si>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</si>
  <si>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</si>
  <si>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</si>
  <si>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</si>
  <si>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</si>
  <si>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</si>
  <si>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</si>
  <si>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</si>
  <si>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</si>
  <si>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</si>
  <si>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</si>
  <si>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</si>
  <si>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</si>
  <si>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</si>
  <si>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</si>
  <si>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</si>
  <si>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</si>
  <si>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</si>
  <si>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</si>
  <si>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</si>
  <si>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</si>
  <si>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</si>
  <si>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</si>
  <si>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</si>
  <si>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</si>
  <si>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</si>
  <si>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</si>
  <si>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</si>
  <si>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</si>
  <si>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</si>
  <si>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</si>
  <si>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</si>
  <si>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</si>
  <si>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</si>
  <si>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</si>
  <si>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</si>
  <si>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</si>
  <si>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</si>
  <si>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</si>
  <si>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</si>
  <si>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</si>
  <si>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</si>
  <si>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</si>
  <si>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</si>
  <si>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</si>
  <si>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</si>
  <si>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</si>
  <si>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</si>
  <si>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</si>
  <si>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</si>
  <si>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</si>
  <si>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</si>
  <si>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</si>
  <si>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</si>
  <si>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</si>
  <si>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</si>
  <si>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</si>
  <si>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</si>
  <si>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</si>
  <si>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</si>
  <si>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</si>
  <si>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</si>
  <si>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</si>
  <si>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</si>
  <si>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</si>
  <si>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</si>
  <si>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</si>
  <si>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</si>
  <si>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</si>
  <si>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</si>
  <si>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</si>
  <si>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</si>
  <si>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</si>
  <si>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</si>
  <si>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</si>
  <si>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</si>
  <si>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</si>
  <si>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</si>
  <si>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</si>
  <si>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</si>
  <si>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</si>
  <si>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</si>
  <si>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</si>
  <si>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</si>
  <si>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</si>
  <si>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</si>
  <si>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</si>
  <si>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</si>
  <si>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</si>
  <si>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</si>
  <si>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</si>
  <si>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</si>
  <si>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</si>
  <si>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</si>
  <si>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</si>
  <si>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</si>
  <si>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</si>
  <si>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</si>
  <si>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</si>
  <si>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</si>
  <si>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</si>
  <si>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</si>
  <si>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</si>
  <si>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</si>
  <si>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</si>
  <si>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</si>
  <si>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</si>
  <si>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</si>
  <si>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</si>
  <si>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</si>
  <si>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</si>
  <si>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</si>
  <si>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</si>
  <si>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</si>
  <si>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</si>
  <si>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</si>
  <si>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</si>
  <si>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</si>
  <si>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</si>
  <si>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</si>
  <si>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</si>
  <si>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</si>
  <si>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</si>
  <si>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</si>
  <si>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</si>
  <si>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</si>
  <si>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</si>
  <si>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</si>
  <si>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</si>
  <si>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</si>
  <si>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</si>
  <si>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</si>
  <si>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</si>
  <si>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</si>
  <si>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</si>
  <si>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</si>
  <si>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</si>
  <si>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</si>
  <si>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</si>
  <si>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</si>
  <si>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</si>
  <si>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</si>
  <si>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</si>
  <si>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</si>
  <si>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</si>
  <si>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</si>
  <si>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</si>
  <si>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</si>
  <si>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</si>
  <si>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</si>
  <si>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</si>
  <si>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</si>
  <si>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</si>
  <si>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</si>
  <si>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</si>
  <si>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</si>
  <si>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</si>
  <si>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</si>
  <si>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</si>
  <si>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</si>
  <si>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</si>
  <si>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</si>
  <si>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</si>
  <si>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</si>
  <si>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</si>
  <si>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</si>
  <si>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</si>
  <si>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</si>
  <si>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</si>
  <si>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</si>
  <si>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</si>
  <si>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</si>
  <si>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</si>
  <si>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</si>
  <si>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</si>
  <si>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</si>
  <si>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</si>
  <si>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</si>
  <si>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</si>
  <si>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</si>
  <si>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</si>
  <si>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</si>
  <si>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</si>
  <si>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</si>
  <si>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</si>
  <si>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</si>
  <si>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</si>
  <si>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</si>
  <si>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</si>
  <si>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</si>
  <si>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</si>
  <si>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</si>
  <si>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</si>
  <si>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</si>
  <si>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</si>
  <si>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</si>
  <si>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</si>
  <si>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</si>
  <si>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</si>
  <si>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</si>
  <si>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</si>
  <si>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</si>
  <si>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</si>
  <si>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</si>
  <si>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</si>
  <si>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</si>
  <si>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</si>
  <si>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</si>
  <si>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</si>
  <si>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</si>
  <si>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</si>
  <si>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</si>
  <si>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</si>
  <si>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</si>
  <si>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</si>
  <si>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</si>
  <si>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</si>
  <si>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</si>
  <si>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</si>
  <si>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</si>
  <si>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</si>
  <si>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</si>
  <si>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</si>
  <si>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</si>
  <si>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</si>
  <si>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</si>
  <si>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</si>
  <si>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</si>
  <si>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</si>
  <si>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</si>
  <si>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</si>
  <si>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</si>
  <si>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</si>
  <si>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</si>
  <si>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</si>
  <si>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</si>
  <si>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</si>
  <si>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</si>
  <si>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</si>
  <si>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</si>
  <si>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</si>
  <si>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</si>
  <si>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</si>
  <si>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</si>
  <si>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</si>
  <si>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</si>
  <si>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</si>
  <si>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</si>
  <si>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</si>
  <si>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</si>
  <si>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</si>
  <si>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</si>
  <si>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</si>
  <si>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</si>
  <si>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</si>
  <si>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</si>
  <si>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</si>
  <si>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</si>
  <si>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</si>
  <si>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</si>
  <si>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</si>
  <si>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</si>
  <si>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</si>
  <si>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</si>
  <si>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</si>
  <si>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</si>
  <si>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</si>
  <si>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</si>
  <si>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</si>
  <si>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</si>
  <si>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</si>
  <si>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</si>
  <si>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</si>
  <si>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</si>
  <si>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</si>
  <si>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</si>
  <si>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</si>
  <si>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</si>
  <si>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</si>
  <si>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</si>
  <si>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</si>
  <si>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</si>
  <si>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</si>
  <si>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</si>
  <si>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</si>
  <si>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</si>
  <si>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</si>
  <si>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</si>
  <si>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</si>
  <si>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</si>
  <si>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</si>
  <si>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</si>
  <si>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</si>
  <si>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</si>
  <si>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</si>
  <si>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</si>
  <si>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</si>
  <si>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</si>
  <si>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</si>
  <si>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</si>
  <si>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</si>
  <si>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</si>
  <si>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</si>
  <si>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</si>
  <si>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</si>
  <si>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</si>
  <si>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</si>
  <si>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</si>
  <si>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</si>
  <si>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</si>
  <si>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</si>
  <si>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</si>
  <si>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</si>
  <si>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</si>
  <si>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</si>
  <si>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</si>
  <si>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</si>
  <si>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</si>
  <si>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</si>
  <si>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</si>
  <si>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</si>
  <si>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</si>
  <si>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</si>
  <si>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</si>
  <si>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</si>
  <si>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</si>
  <si>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</si>
  <si>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</si>
  <si>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</si>
  <si>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</si>
  <si>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</si>
  <si>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</si>
  <si>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</si>
  <si>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</si>
  <si>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</si>
  <si>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</si>
  <si>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</si>
  <si>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</si>
  <si>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</si>
  <si>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</si>
  <si>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</si>
  <si>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</si>
  <si>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</si>
  <si>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</si>
  <si>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</si>
  <si>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</si>
  <si>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</si>
  <si>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</si>
  <si>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</si>
  <si>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</si>
  <si>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</si>
  <si>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</si>
  <si>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</si>
  <si>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</si>
  <si>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</si>
  <si>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</si>
  <si>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</si>
  <si>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</si>
  <si>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</si>
  <si>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</si>
  <si>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</si>
  <si>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</si>
  <si>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</si>
  <si>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</si>
  <si>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</si>
  <si>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</si>
  <si>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</si>
  <si>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</si>
  <si>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</si>
  <si>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</si>
  <si>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</si>
  <si>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</si>
  <si>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</si>
  <si>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</si>
  <si>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</si>
  <si>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</si>
  <si>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</si>
  <si>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</si>
  <si>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</si>
  <si>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</si>
  <si>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</si>
  <si>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</si>
  <si>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</si>
  <si>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</si>
  <si>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</si>
  <si>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</si>
  <si>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</si>
  <si>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</si>
  <si>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</si>
  <si>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</si>
  <si>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</si>
  <si>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</si>
  <si>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</si>
  <si>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</si>
  <si>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</si>
  <si>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</si>
  <si>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</si>
  <si>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</si>
  <si>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</si>
  <si>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</si>
  <si>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</si>
  <si>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</si>
  <si>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</si>
  <si>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</si>
  <si>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</si>
  <si>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</si>
  <si>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</si>
  <si>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</si>
  <si>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</si>
  <si>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</si>
  <si>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</si>
  <si>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</si>
  <si>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</si>
  <si>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</si>
  <si>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</si>
  <si>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</si>
  <si>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</si>
  <si>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</si>
  <si>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</si>
  <si>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</si>
  <si>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</si>
  <si>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</si>
  <si>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</si>
  <si>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</si>
  <si>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</si>
  <si>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</si>
  <si>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</si>
  <si>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</si>
  <si>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</si>
  <si>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</si>
  <si>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</si>
  <si>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</si>
  <si>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</si>
  <si>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</si>
  <si>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</si>
  <si>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</si>
  <si>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</si>
  <si>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</si>
  <si>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</si>
  <si>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</si>
  <si>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</si>
  <si>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</si>
  <si>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</si>
  <si>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</si>
  <si>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</si>
  <si>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</si>
  <si>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</si>
  <si>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</si>
  <si>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</si>
  <si>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</si>
  <si>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</si>
  <si>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</si>
  <si>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</si>
  <si>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</si>
  <si>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</si>
  <si>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</si>
  <si>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</si>
  <si>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</si>
  <si>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</si>
  <si>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</si>
  <si>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</si>
  <si>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</si>
  <si>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</si>
  <si>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</si>
  <si>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</si>
  <si>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</si>
  <si>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</si>
  <si>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</si>
  <si>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</si>
  <si>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</si>
  <si>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</si>
  <si>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</si>
  <si>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</si>
  <si>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</si>
  <si>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</si>
  <si>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</si>
  <si>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</si>
  <si>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</si>
  <si>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</si>
  <si>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</si>
  <si>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</si>
  <si>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</si>
  <si>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</si>
  <si>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</si>
  <si>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</si>
  <si>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</si>
  <si>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</si>
  <si>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</si>
  <si>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</si>
  <si>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</si>
  <si>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</si>
  <si>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</si>
  <si>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</si>
  <si>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</si>
  <si>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</si>
  <si>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</si>
  <si>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</si>
  <si>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</si>
  <si>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</si>
  <si>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</si>
  <si>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</si>
  <si>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</si>
  <si>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</si>
  <si>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</si>
  <si>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</si>
  <si>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</si>
  <si>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</si>
  <si>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</si>
  <si>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</si>
  <si>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</si>
  <si>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</si>
  <si>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</si>
  <si>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</si>
  <si>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</si>
  <si>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</si>
  <si>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</si>
  <si>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</si>
  <si>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</si>
  <si>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</si>
  <si>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</si>
  <si>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</si>
  <si>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</si>
  <si>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</si>
  <si>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</si>
  <si>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</si>
  <si>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</si>
  <si>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</si>
  <si>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</si>
  <si>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</si>
  <si>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</si>
  <si>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</si>
  <si>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</si>
  <si>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</si>
  <si>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</si>
  <si>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</si>
  <si>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</si>
  <si>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</si>
  <si>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</si>
  <si>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</si>
  <si>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</si>
  <si>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</si>
  <si>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</si>
  <si>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</si>
  <si>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</si>
  <si>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</si>
  <si>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</si>
  <si>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</si>
  <si>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</si>
  <si>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</si>
  <si>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</si>
  <si>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</si>
  <si>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</si>
  <si>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</si>
  <si>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</si>
  <si>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</si>
  <si>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</si>
  <si>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</si>
  <si>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</si>
  <si>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</si>
  <si>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</si>
  <si>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</si>
  <si>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</si>
  <si>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</si>
  <si>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</si>
  <si>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</si>
  <si>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</si>
  <si>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</si>
  <si>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</si>
  <si>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</si>
  <si>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</si>
  <si>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</si>
  <si>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</si>
  <si>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</si>
  <si>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</si>
  <si>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</si>
  <si>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</si>
  <si>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</si>
  <si>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</si>
  <si>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</si>
  <si>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</si>
  <si>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</si>
  <si>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</si>
  <si>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</si>
  <si>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</si>
  <si>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</si>
  <si>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</si>
  <si>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</si>
  <si>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</si>
  <si>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</si>
  <si>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</si>
  <si>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</si>
  <si>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</si>
  <si>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</si>
  <si>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</si>
  <si>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</si>
  <si>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</si>
  <si>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</si>
  <si>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</si>
  <si>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</si>
  <si>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</si>
  <si>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</si>
  <si>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</si>
  <si>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</si>
  <si>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</si>
  <si>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</si>
  <si>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</si>
  <si>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</si>
  <si>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</si>
  <si>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</si>
  <si>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</si>
  <si>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</si>
  <si>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</si>
  <si>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</si>
  <si>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</si>
  <si>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</si>
  <si>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</si>
  <si>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</si>
  <si>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</si>
  <si>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</si>
  <si>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</si>
  <si>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</si>
  <si>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</si>
  <si>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</si>
  <si>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</si>
  <si>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</si>
  <si>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</si>
  <si>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</si>
  <si>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</si>
  <si>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</si>
  <si>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</si>
  <si>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</si>
  <si>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</si>
  <si>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</si>
  <si>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</si>
  <si>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</si>
  <si>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</si>
  <si>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</si>
  <si>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</si>
  <si>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</si>
  <si>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</si>
  <si>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</si>
  <si>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</si>
  <si>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</si>
  <si>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</si>
  <si>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</si>
  <si>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</si>
  <si>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</si>
  <si>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</si>
  <si>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</si>
  <si>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</si>
  <si>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</si>
  <si>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</si>
  <si>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</si>
  <si>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</si>
  <si>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</si>
  <si>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</si>
  <si>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</si>
  <si>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</si>
  <si>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</si>
  <si>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</si>
  <si>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</si>
  <si>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</si>
  <si>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</si>
  <si>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</si>
  <si>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</si>
  <si>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</si>
  <si>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</si>
  <si>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</si>
  <si>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</si>
  <si>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</si>
  <si>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</si>
  <si>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</si>
  <si>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</si>
  <si>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</si>
  <si>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</si>
  <si>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</si>
  <si>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</si>
  <si>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</si>
  <si>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</si>
  <si>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</si>
  <si>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</si>
  <si>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</si>
  <si>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</si>
  <si>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</si>
  <si>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</si>
  <si>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</si>
  <si>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</si>
  <si>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</si>
  <si>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</si>
  <si>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</si>
  <si>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</si>
  <si>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</si>
  <si>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</si>
  <si>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</si>
  <si>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</si>
  <si>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</si>
  <si>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</si>
  <si>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</si>
  <si>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</si>
  <si>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</si>
  <si>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</si>
  <si>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</si>
  <si>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</si>
  <si>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</si>
  <si>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</si>
  <si>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</si>
  <si>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</si>
  <si>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</si>
  <si>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</si>
  <si>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</si>
  <si>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</si>
  <si>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</si>
  <si>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</si>
  <si>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</si>
  <si>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</si>
  <si>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</si>
  <si>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</si>
  <si>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</si>
  <si>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</si>
  <si>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</si>
  <si>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</si>
  <si>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</si>
  <si>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</si>
  <si>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</si>
  <si>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</si>
  <si>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</si>
  <si>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</si>
  <si>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</si>
  <si>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</si>
  <si>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</si>
  <si>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</si>
  <si>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</si>
  <si>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</si>
  <si>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</si>
  <si>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</si>
  <si>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</si>
  <si>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</si>
  <si>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</si>
  <si>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</si>
  <si>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</si>
  <si>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</si>
  <si>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</si>
  <si>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</si>
  <si>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</si>
  <si>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</si>
  <si>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</si>
  <si>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</si>
  <si>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</si>
  <si>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</si>
  <si>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</si>
  <si>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</si>
  <si>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</si>
  <si>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</si>
  <si>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</si>
  <si>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</si>
  <si>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</si>
  <si>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</si>
  <si>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</si>
  <si>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</si>
  <si>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</si>
  <si>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</si>
  <si>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</si>
  <si>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</si>
  <si>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</si>
  <si>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</si>
  <si>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</si>
  <si>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</si>
  <si>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</si>
  <si>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</si>
  <si>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</si>
  <si>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</si>
  <si>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</si>
  <si>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</si>
  <si>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</si>
  <si>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</si>
  <si>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</si>
  <si>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</si>
  <si>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</si>
  <si>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</si>
  <si>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</si>
  <si>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</si>
  <si>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</si>
  <si>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</si>
  <si>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</si>
  <si>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</si>
  <si>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</si>
  <si>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</si>
  <si>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</si>
  <si>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</si>
  <si>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</si>
  <si>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</si>
  <si>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</si>
  <si>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</si>
  <si>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</si>
  <si>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</si>
  <si>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</si>
  <si>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</si>
  <si>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</si>
  <si>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</si>
  <si>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</si>
  <si>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</si>
  <si>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</si>
  <si>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</si>
  <si>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</si>
  <si>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</si>
  <si>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</si>
  <si>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</si>
  <si>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</si>
  <si>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</si>
  <si>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</si>
  <si>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</si>
  <si>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</si>
  <si>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</si>
  <si>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</si>
  <si>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</si>
  <si>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</si>
  <si>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</si>
  <si>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</si>
  <si>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</si>
  <si>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</si>
  <si>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</si>
  <si>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</si>
  <si>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</si>
  <si>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</si>
  <si>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</si>
  <si>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</si>
  <si>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</si>
  <si>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</si>
  <si>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</si>
  <si>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</si>
  <si>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</si>
  <si>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</si>
  <si>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</si>
  <si>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</si>
  <si>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</si>
  <si>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</si>
  <si>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</si>
  <si>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</si>
  <si>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</si>
  <si>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</si>
  <si>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</si>
  <si>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</si>
  <si>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</si>
  <si>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</si>
  <si>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</si>
  <si>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</si>
  <si>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</si>
  <si>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</si>
  <si>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</si>
  <si>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</si>
  <si>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</si>
  <si>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</si>
  <si>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</si>
  <si>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</si>
  <si>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</si>
  <si>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</si>
  <si>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</si>
  <si>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</si>
  <si>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</si>
  <si>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</si>
  <si>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</si>
  <si>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</si>
  <si>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</si>
  <si>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</si>
  <si>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</si>
  <si>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</si>
  <si>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</si>
  <si>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</si>
  <si>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</si>
  <si>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</si>
  <si>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</si>
  <si>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</si>
  <si>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</si>
  <si>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</si>
  <si>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</si>
  <si>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</si>
  <si>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</si>
  <si>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</si>
  <si>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</si>
  <si>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</si>
  <si>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</si>
  <si>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</si>
  <si>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</si>
  <si>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</si>
  <si>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</si>
  <si>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</si>
  <si>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</si>
  <si>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</si>
  <si>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</si>
  <si>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</si>
  <si>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</si>
  <si>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</si>
  <si>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</si>
  <si>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</si>
  <si>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</si>
  <si>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</si>
  <si>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</si>
  <si>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</si>
  <si>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</si>
  <si>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</si>
  <si>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</si>
  <si>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</si>
  <si>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</si>
  <si>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</si>
  <si>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</si>
  <si>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</si>
  <si>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</si>
  <si>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</si>
  <si>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</si>
  <si>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</si>
  <si>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</si>
  <si>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</si>
  <si>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</si>
  <si>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</si>
  <si>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</si>
  <si>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</si>
  <si>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</si>
  <si>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</si>
  <si>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</si>
  <si>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</si>
  <si>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</si>
  <si>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</si>
  <si>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</si>
  <si>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</si>
  <si>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</si>
  <si>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</si>
  <si>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</si>
  <si>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</si>
  <si>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</si>
  <si>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</si>
  <si>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</si>
  <si>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</si>
  <si>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</si>
  <si>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</si>
  <si>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</si>
  <si>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</si>
  <si>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</si>
  <si>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</si>
  <si>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</si>
  <si>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</si>
  <si>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</si>
  <si>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</si>
  <si>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</si>
  <si>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</si>
  <si>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</si>
  <si>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</si>
  <si>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</si>
  <si>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</si>
  <si>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</si>
  <si>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</si>
  <si>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</si>
  <si>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</si>
  <si>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</si>
  <si>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</si>
  <si>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</si>
  <si>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</si>
  <si>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</si>
  <si>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</si>
  <si>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</si>
  <si>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</si>
  <si>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</si>
  <si>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</si>
  <si>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</si>
  <si>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</si>
  <si>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</si>
  <si>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</si>
  <si>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</si>
  <si>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</si>
  <si>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</si>
  <si>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</si>
  <si>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</si>
  <si>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</si>
  <si>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</si>
  <si>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</si>
  <si>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</si>
  <si>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</si>
  <si>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</si>
  <si>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</si>
  <si>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</si>
  <si>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</si>
  <si>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</si>
  <si>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</si>
  <si>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</si>
  <si>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</si>
  <si>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</si>
  <si>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</si>
  <si>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</si>
  <si>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</si>
  <si>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</si>
  <si>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</si>
  <si>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</si>
  <si>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</si>
  <si>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</si>
  <si>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</si>
  <si>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</si>
  <si>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</si>
  <si>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</si>
  <si>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</si>
  <si>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</si>
  <si>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</si>
  <si>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</si>
  <si>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</si>
  <si>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</si>
  <si>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</si>
  <si>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</si>
  <si>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</si>
  <si>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</si>
  <si>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</si>
  <si>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</si>
  <si>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</si>
  <si>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</si>
  <si>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</si>
  <si>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</si>
  <si>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</si>
  <si>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</si>
  <si>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</si>
  <si>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</si>
  <si>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</si>
  <si>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</si>
  <si>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</si>
  <si>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</si>
  <si>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</si>
  <si>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</si>
  <si>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</si>
  <si>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</si>
  <si>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</si>
  <si>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</si>
  <si>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</si>
  <si>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</si>
  <si>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</si>
  <si>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</si>
  <si>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</si>
  <si>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</si>
  <si>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</si>
  <si>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</si>
  <si>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</si>
  <si>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</si>
  <si>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</si>
  <si>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</si>
  <si>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</si>
  <si>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</si>
  <si>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</si>
  <si>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</si>
  <si>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</si>
  <si>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</si>
  <si>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</si>
  <si>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</si>
  <si>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</si>
  <si>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</si>
  <si>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</si>
  <si>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</si>
  <si>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</si>
  <si>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</si>
  <si>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</si>
  <si>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</si>
  <si>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</si>
  <si>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</si>
  <si>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</si>
  <si>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</si>
  <si>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</si>
  <si>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</si>
  <si>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</si>
  <si>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</si>
  <si>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</si>
  <si>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</si>
  <si>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</si>
  <si>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</si>
  <si>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</si>
  <si>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</si>
  <si>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</si>
  <si>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</si>
  <si>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</si>
  <si>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</si>
  <si>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</si>
  <si>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</si>
  <si>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</si>
  <si>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</si>
  <si>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</si>
  <si>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</si>
  <si>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</si>
  <si>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</si>
  <si>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</si>
  <si>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</si>
  <si>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</si>
  <si>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</si>
  <si>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</si>
  <si>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</si>
  <si>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</si>
  <si>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</si>
  <si>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</si>
  <si>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</si>
  <si>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</si>
  <si>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</si>
  <si>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</si>
  <si>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</si>
  <si>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</si>
  <si>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</si>
  <si>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</si>
  <si>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</si>
  <si>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</si>
  <si>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</si>
  <si>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</si>
  <si>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</si>
  <si>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</si>
  <si>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</si>
  <si>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</si>
  <si>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</si>
  <si>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</si>
  <si>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</si>
  <si>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</si>
  <si>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</si>
  <si>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</si>
  <si>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</si>
  <si>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</si>
  <si>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</si>
  <si>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</si>
  <si>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</si>
  <si>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</si>
  <si>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</si>
  <si>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</si>
  <si>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</si>
  <si>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</si>
  <si>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</si>
  <si>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</si>
  <si>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</si>
  <si>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</si>
  <si>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</si>
  <si>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</si>
  <si>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</si>
  <si>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</si>
  <si>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</si>
  <si>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</si>
  <si>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</si>
  <si>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</si>
  <si>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</si>
  <si>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</si>
  <si>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</si>
  <si>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</si>
  <si>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</si>
  <si>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</si>
  <si>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</si>
  <si>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</si>
  <si>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</si>
  <si>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</si>
  <si>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</si>
  <si>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</si>
  <si>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</si>
  <si>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</si>
  <si>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</si>
  <si>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</si>
  <si>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</si>
  <si>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</si>
  <si>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</si>
  <si>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</si>
  <si>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</si>
  <si>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</si>
  <si>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</si>
  <si>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</si>
  <si>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</si>
  <si>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</si>
  <si>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</si>
  <si>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</si>
  <si>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</si>
  <si>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</si>
  <si>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</si>
  <si>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</si>
  <si>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</si>
  <si>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</si>
  <si>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</si>
  <si>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</si>
  <si>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</si>
  <si>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</si>
  <si>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</si>
  <si>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</si>
  <si>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</si>
  <si>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</si>
  <si>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</si>
  <si>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</si>
  <si>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</si>
  <si>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</si>
  <si>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</si>
  <si>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</si>
  <si>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</si>
  <si>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</si>
  <si>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</si>
  <si>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</si>
  <si>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</si>
  <si>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</si>
  <si>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</si>
  <si>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</si>
  <si>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</si>
  <si>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</si>
  <si>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</si>
  <si>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</si>
  <si>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</si>
  <si>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</si>
  <si>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</si>
  <si>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</si>
  <si>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</si>
  <si>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</si>
  <si>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</si>
  <si>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</si>
  <si>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</si>
  <si>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</si>
  <si>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</si>
  <si>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</si>
  <si>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</si>
  <si>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</si>
  <si>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</si>
  <si>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</si>
  <si>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</si>
  <si>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</si>
  <si>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</si>
  <si>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</si>
  <si>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</si>
  <si>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</si>
  <si>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</si>
  <si>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</si>
  <si>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</si>
  <si>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</si>
  <si>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</si>
  <si>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</si>
  <si>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</si>
  <si>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</si>
  <si>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</si>
  <si>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</si>
  <si>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</si>
  <si>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</si>
  <si>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</si>
  <si>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</si>
  <si>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</si>
  <si>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</si>
  <si>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</si>
  <si>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</si>
  <si>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</si>
  <si>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</si>
  <si>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</si>
  <si>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</si>
  <si>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</si>
  <si>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</si>
  <si>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</si>
  <si>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</si>
  <si>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</si>
  <si>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</si>
  <si>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</si>
  <si>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</si>
  <si>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</si>
  <si>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</si>
  <si>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</si>
  <si>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</si>
  <si>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</si>
  <si>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</si>
  <si>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</si>
  <si>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</si>
  <si>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</si>
  <si>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</si>
  <si>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</si>
  <si>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</si>
  <si>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</si>
  <si>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</si>
  <si>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</si>
  <si>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</si>
  <si>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</si>
  <si>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</si>
  <si>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</si>
  <si>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</si>
  <si>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</si>
  <si>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</si>
  <si>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</si>
  <si>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</si>
  <si>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</si>
  <si>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</si>
  <si>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</si>
  <si>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</si>
  <si>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</si>
  <si>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</si>
  <si>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</si>
  <si>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</si>
  <si>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</si>
  <si>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</si>
  <si>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</si>
  <si>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</si>
  <si>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</si>
  <si>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</si>
  <si>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</si>
  <si>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</si>
  <si>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</si>
  <si>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</si>
  <si>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</si>
  <si>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</si>
  <si>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</si>
  <si>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</si>
  <si>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</si>
  <si>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</si>
  <si>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</si>
  <si>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</si>
  <si>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</si>
  <si>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</si>
  <si>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</si>
  <si>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</si>
  <si>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</si>
  <si>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</si>
  <si>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</si>
  <si>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</si>
  <si>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</si>
  <si>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</si>
  <si>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</si>
  <si>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</si>
  <si>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</si>
  <si>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</si>
  <si>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</si>
  <si>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</si>
  <si>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</si>
  <si>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</si>
  <si>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</si>
  <si>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</si>
  <si>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</si>
  <si>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</si>
  <si>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</si>
  <si>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</si>
  <si>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</si>
  <si>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</si>
  <si>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</si>
  <si>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</si>
  <si>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</si>
  <si>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</si>
  <si>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</si>
  <si>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</si>
  <si>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</si>
  <si>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</si>
  <si>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</si>
  <si>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</si>
  <si>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</si>
  <si>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</si>
  <si>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</si>
  <si>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</si>
  <si>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</si>
  <si>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</si>
  <si>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</si>
  <si>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</si>
  <si>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</si>
  <si>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</si>
  <si>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</si>
  <si>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</si>
  <si>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</si>
  <si>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</si>
  <si>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</si>
  <si>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</si>
  <si>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</si>
  <si>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</si>
  <si>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</si>
  <si>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</si>
  <si>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</si>
  <si>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</si>
  <si>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</si>
  <si>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</si>
  <si>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</si>
  <si>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</si>
  <si>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</si>
  <si>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</si>
  <si>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</si>
  <si>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</si>
  <si>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</si>
  <si>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</si>
  <si>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</si>
  <si>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</si>
  <si>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</si>
  <si>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</si>
  <si>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</si>
  <si>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</si>
  <si>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</si>
  <si>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</si>
  <si>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</si>
  <si>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</si>
  <si>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</si>
  <si>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</si>
  <si>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</si>
  <si>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</si>
  <si>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</si>
  <si>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</si>
  <si>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</si>
  <si>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</si>
  <si>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</si>
  <si>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</si>
  <si>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</si>
  <si>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</si>
  <si>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</si>
  <si>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</si>
  <si>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</si>
  <si>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</si>
  <si>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</si>
  <si>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</si>
  <si>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</si>
  <si>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</si>
  <si>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</si>
  <si>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</si>
  <si>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</si>
  <si>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</si>
  <si>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</si>
  <si>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</si>
  <si>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</si>
  <si>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</si>
  <si>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</si>
  <si>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</si>
  <si>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</si>
  <si>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</si>
  <si>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</si>
  <si>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</si>
  <si>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</si>
  <si>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</si>
  <si>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</si>
  <si>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</si>
  <si>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</si>
  <si>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</si>
  <si>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</si>
  <si>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</si>
  <si>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</si>
  <si>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</si>
  <si>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</si>
  <si>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</si>
  <si>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</si>
  <si>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</si>
  <si>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</si>
  <si>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</si>
  <si>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</si>
  <si>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</si>
  <si>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</si>
  <si>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</si>
  <si>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</si>
  <si>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</si>
  <si>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</si>
  <si>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</si>
  <si>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</si>
  <si>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</si>
  <si>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</si>
  <si>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</si>
  <si>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</si>
  <si>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</si>
  <si>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</si>
  <si>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</si>
  <si>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</si>
  <si>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</si>
  <si>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</si>
  <si>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</si>
  <si>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</si>
  <si>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</si>
  <si>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</si>
  <si>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</si>
  <si>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</si>
  <si>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</si>
  <si>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</si>
  <si>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</si>
  <si>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</si>
  <si>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</si>
  <si>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</si>
  <si>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</si>
  <si>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</si>
  <si>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</si>
  <si>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</si>
  <si>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</si>
  <si>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</si>
  <si>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</si>
  <si>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</si>
  <si>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</si>
  <si>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</si>
  <si>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</si>
  <si>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</si>
  <si>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</si>
  <si>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</si>
  <si>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</si>
  <si>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</si>
  <si>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</si>
  <si>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</si>
  <si>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</si>
  <si>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</si>
  <si>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</si>
  <si>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</si>
  <si>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</si>
  <si>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</si>
  <si>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</si>
  <si>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</si>
  <si>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</si>
  <si>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</si>
  <si>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</si>
  <si>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</si>
  <si>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</si>
  <si>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</si>
  <si>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</si>
  <si>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</si>
  <si>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</si>
  <si>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</si>
  <si>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</si>
  <si>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</si>
  <si>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</si>
  <si>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</si>
  <si>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</si>
  <si>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</si>
  <si>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</si>
  <si>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</si>
  <si>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</si>
  <si>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</si>
  <si>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</si>
  <si>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</si>
  <si>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</si>
  <si>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</si>
  <si>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</si>
  <si>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</si>
  <si>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</si>
  <si>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</si>
  <si>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</si>
  <si>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</si>
  <si>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</si>
  <si>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</si>
  <si>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</si>
  <si>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</si>
  <si>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</si>
  <si>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</si>
  <si>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</si>
  <si>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</si>
  <si>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</si>
  <si>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</si>
  <si>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</si>
  <si>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</si>
  <si>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</si>
  <si>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</si>
  <si>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</si>
  <si>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</si>
  <si>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</si>
  <si>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</si>
  <si>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</si>
  <si>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</si>
  <si>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</si>
  <si>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</si>
  <si>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</si>
  <si>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</si>
  <si>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</si>
  <si>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</si>
  <si>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</si>
  <si>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</si>
  <si>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</si>
  <si>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</si>
  <si>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</si>
  <si>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</si>
  <si>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</si>
  <si>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</si>
  <si>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</si>
  <si>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</si>
  <si>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</si>
  <si>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</si>
  <si>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</si>
  <si>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</si>
  <si>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</si>
  <si>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</si>
  <si>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</si>
  <si>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</si>
  <si>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</si>
  <si>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</si>
  <si>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</si>
  <si>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</si>
  <si>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</si>
  <si>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</si>
  <si>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</si>
  <si>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</si>
  <si>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</si>
  <si>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</si>
  <si>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</si>
  <si>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</si>
  <si>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</si>
  <si>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</si>
  <si>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</si>
  <si>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</si>
  <si>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</si>
  <si>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</si>
  <si>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</si>
  <si>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</si>
  <si>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</si>
  <si>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</si>
  <si>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</si>
  <si>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</si>
  <si>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</si>
  <si>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</si>
  <si>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</si>
  <si>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</si>
  <si>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</si>
  <si>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</si>
  <si>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</si>
  <si>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</si>
  <si>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</si>
  <si>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</si>
  <si>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</si>
  <si>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</si>
  <si>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</si>
  <si>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</si>
  <si>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</si>
  <si>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</si>
  <si>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</si>
  <si>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</si>
  <si>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</si>
  <si>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</si>
  <si>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</si>
  <si>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</si>
  <si>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</si>
  <si>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</si>
  <si>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</si>
  <si>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</si>
  <si>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</si>
  <si>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</si>
  <si>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</si>
  <si>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</si>
  <si>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</si>
  <si>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</si>
  <si>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</si>
  <si>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</si>
  <si>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</si>
  <si>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</si>
  <si>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</si>
  <si>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</si>
  <si>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</si>
  <si>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</si>
  <si>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</si>
  <si>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</si>
  <si>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</si>
  <si>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</si>
  <si>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</si>
  <si>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</si>
  <si>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</si>
  <si>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</si>
  <si>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</si>
  <si>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</si>
  <si>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</si>
  <si>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</si>
  <si>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</si>
  <si>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</si>
  <si>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</si>
  <si>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</si>
  <si>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</si>
  <si>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</si>
  <si>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</si>
  <si>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</si>
  <si>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</si>
  <si>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</si>
  <si>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</si>
  <si>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</si>
  <si>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</si>
  <si>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</si>
  <si>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</si>
  <si>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</si>
  <si>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</si>
  <si>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</si>
  <si>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</si>
  <si>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</si>
  <si>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</si>
  <si>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</si>
  <si>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</si>
  <si>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</si>
  <si>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</si>
  <si>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</si>
  <si>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</si>
  <si>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</si>
  <si>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</si>
  <si>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</si>
  <si>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</si>
  <si>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</si>
  <si>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</si>
  <si>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</si>
  <si>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</si>
  <si>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</si>
  <si>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</si>
  <si>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</si>
  <si>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</si>
  <si>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</si>
  <si>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</si>
  <si>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</si>
  <si>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</si>
  <si>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</si>
  <si>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</si>
  <si>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</si>
  <si>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</si>
  <si>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</si>
  <si>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</si>
  <si>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</si>
  <si>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</si>
  <si>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</si>
  <si>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</si>
  <si>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</si>
  <si>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</si>
  <si>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</si>
  <si>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</si>
  <si>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</si>
  <si>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</si>
  <si>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</si>
  <si>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</si>
  <si>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</si>
  <si>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</si>
  <si>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</si>
  <si>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</si>
  <si>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</si>
  <si>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</si>
  <si>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</si>
  <si>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</si>
  <si>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</si>
  <si>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</si>
  <si>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</si>
  <si>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</si>
  <si>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</si>
  <si>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</si>
  <si>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</si>
  <si>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</si>
  <si>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</si>
  <si>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</si>
  <si>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</si>
  <si>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</si>
  <si>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</si>
  <si>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</si>
  <si>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</si>
  <si>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</si>
  <si>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</si>
  <si>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</si>
  <si>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</si>
  <si>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</si>
  <si>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</si>
  <si>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</si>
  <si>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</si>
  <si>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</si>
  <si>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</si>
  <si>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</si>
  <si>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</si>
  <si>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</si>
  <si>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</si>
  <si>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</si>
  <si>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</si>
  <si>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</si>
  <si>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</si>
  <si>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</si>
  <si>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</si>
  <si>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</si>
  <si>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</si>
  <si>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</si>
  <si>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</si>
  <si>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</si>
  <si>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</si>
  <si>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</si>
  <si>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</si>
  <si>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</si>
  <si>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</si>
  <si>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</si>
  <si>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</si>
  <si>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</si>
  <si>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</si>
  <si>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</si>
  <si>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</si>
  <si>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</si>
  <si>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</si>
  <si>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</si>
  <si>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</si>
  <si>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</si>
  <si>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</si>
  <si>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</si>
  <si>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</si>
  <si>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</si>
  <si>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</si>
  <si>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</si>
  <si>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</si>
  <si>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</si>
  <si>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</si>
  <si>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</si>
  <si>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</si>
  <si>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</si>
  <si>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</si>
  <si>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</si>
  <si>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</si>
  <si>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</si>
  <si>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</si>
  <si>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</si>
  <si>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</si>
  <si>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</si>
  <si>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</si>
  <si>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</si>
  <si>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</si>
  <si>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</si>
  <si>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</si>
  <si>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</si>
  <si>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</si>
  <si>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</si>
  <si>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</si>
  <si>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</si>
  <si>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</si>
  <si>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</si>
  <si>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</si>
  <si>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</si>
  <si>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</si>
  <si>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</si>
  <si>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</si>
  <si>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</si>
  <si>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</si>
  <si>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</si>
  <si>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</si>
  <si>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</si>
  <si>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</si>
  <si>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</si>
  <si>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</si>
  <si>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</si>
  <si>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</si>
  <si>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</si>
  <si>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</si>
  <si>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</si>
  <si>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</si>
  <si>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</si>
  <si>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</si>
  <si>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</si>
  <si>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</si>
  <si>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</si>
  <si>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</si>
  <si>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</si>
  <si>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</si>
  <si>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</si>
  <si>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</si>
  <si>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</si>
  <si>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</si>
  <si>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</si>
  <si>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</si>
  <si>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</si>
  <si>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</si>
  <si>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</si>
  <si>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</si>
  <si>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</si>
  <si>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</si>
  <si>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</si>
  <si>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</si>
  <si>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</si>
  <si>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</si>
  <si>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</si>
  <si>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</si>
  <si>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</si>
  <si>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</si>
  <si>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</si>
  <si>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</si>
  <si>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</si>
  <si>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</si>
  <si>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</si>
  <si>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</si>
  <si>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</si>
  <si>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</si>
  <si>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</si>
  <si>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</si>
  <si>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</si>
  <si>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</si>
  <si>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</si>
  <si>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</si>
  <si>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</si>
  <si>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</si>
  <si>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</si>
  <si>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</si>
  <si>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</si>
  <si>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</si>
  <si>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</si>
  <si>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</si>
  <si>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</si>
  <si>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</si>
  <si>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</si>
  <si>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</si>
  <si>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</si>
  <si>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</si>
  <si>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</si>
  <si>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</si>
  <si>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</si>
  <si>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</si>
  <si>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</si>
  <si>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</si>
  <si>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</si>
  <si>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</si>
  <si>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</si>
  <si>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</si>
  <si>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</si>
  <si>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</si>
  <si>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</si>
  <si>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</si>
  <si>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</si>
  <si>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</si>
  <si>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</si>
  <si>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</si>
  <si>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</si>
  <si>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</si>
  <si>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</si>
  <si>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</si>
  <si>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</si>
  <si>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</si>
  <si>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</si>
  <si>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</si>
  <si>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</si>
  <si>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</si>
  <si>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</si>
  <si>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</si>
  <si>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</si>
  <si>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</si>
  <si>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</si>
  <si>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</si>
  <si>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</si>
  <si>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</si>
  <si>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</si>
  <si>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</si>
  <si>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</si>
  <si>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</si>
  <si>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</si>
  <si>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</si>
  <si>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</si>
  <si>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</si>
  <si>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</si>
  <si>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</si>
  <si>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</si>
  <si>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</si>
  <si>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</si>
  <si>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</si>
  <si>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</si>
  <si>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</si>
  <si>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</si>
  <si>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</si>
  <si>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</si>
  <si>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</si>
  <si>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</si>
  <si>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</si>
  <si>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</si>
  <si>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</si>
  <si>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</si>
  <si>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</si>
  <si>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</si>
  <si>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</si>
  <si>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</si>
  <si>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</si>
  <si>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</si>
  <si>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</si>
  <si>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</si>
  <si>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</si>
  <si>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</si>
  <si>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</si>
  <si>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</si>
  <si>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</si>
  <si>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</si>
  <si>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</si>
  <si>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</si>
  <si>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</si>
  <si>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</si>
  <si>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</si>
  <si>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</si>
  <si>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</si>
  <si>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</si>
  <si>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</si>
  <si>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</si>
  <si>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</si>
  <si>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</si>
  <si>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</si>
  <si>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</si>
  <si>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</si>
  <si>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</si>
  <si>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</si>
  <si>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</si>
  <si>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</si>
  <si>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</si>
  <si>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</si>
  <si>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</si>
  <si>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</si>
  <si>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</si>
  <si>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</si>
  <si>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</si>
  <si>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</si>
  <si>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</si>
  <si>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</si>
  <si>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</si>
  <si>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</si>
  <si>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</si>
  <si>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</si>
  <si>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</si>
  <si>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</si>
  <si>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</si>
  <si>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</si>
  <si>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</si>
  <si>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</si>
  <si>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</si>
  <si>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</si>
  <si>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</si>
  <si>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</si>
  <si>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</si>
  <si>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</si>
  <si>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</si>
  <si>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</si>
  <si>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</si>
  <si>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</si>
  <si>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</si>
  <si>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</si>
  <si>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</si>
  <si>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</si>
  <si>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</si>
  <si>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</si>
  <si>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</si>
  <si>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</si>
  <si>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</si>
  <si>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</si>
  <si>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</si>
  <si>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</si>
  <si>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</si>
  <si>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</si>
  <si>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</si>
  <si>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</si>
  <si>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</si>
  <si>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</si>
  <si>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</si>
  <si>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</si>
  <si>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</si>
  <si>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</si>
  <si>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</si>
  <si>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</si>
  <si>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</si>
  <si>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</si>
  <si>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</si>
  <si>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</si>
  <si>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</si>
  <si>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</si>
  <si>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</si>
  <si>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</si>
  <si>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</si>
  <si>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</si>
  <si>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</si>
  <si>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</si>
  <si>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</si>
  <si>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</si>
  <si>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</si>
  <si>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</si>
  <si>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</si>
  <si>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</si>
  <si>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</si>
  <si>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</si>
  <si>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</si>
  <si>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</si>
  <si>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</si>
  <si>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</si>
  <si>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</si>
  <si>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</si>
  <si>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</si>
  <si>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</si>
  <si>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</si>
  <si>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</si>
  <si>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</si>
  <si>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</si>
  <si>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</si>
  <si>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</si>
  <si>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</si>
  <si>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</si>
  <si>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</si>
  <si>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</si>
  <si>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</si>
  <si>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</si>
  <si>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</si>
  <si>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</si>
  <si>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</si>
  <si>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</si>
  <si>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</si>
  <si>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</si>
  <si>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</si>
  <si>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</si>
  <si>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</si>
  <si>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</si>
  <si>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</si>
  <si>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</si>
  <si>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</si>
  <si>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</si>
  <si>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</si>
  <si>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</si>
  <si>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</si>
  <si>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</si>
  <si>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</si>
  <si>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</si>
  <si>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</si>
  <si>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</si>
  <si>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</si>
  <si>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</si>
  <si>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</si>
  <si>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</si>
  <si>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</si>
  <si>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</si>
  <si>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</si>
  <si>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</si>
  <si>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</si>
  <si>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</si>
  <si>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</si>
  <si>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</si>
  <si>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</si>
  <si>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</si>
  <si>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</si>
  <si>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</si>
  <si>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</si>
  <si>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</si>
  <si>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</si>
  <si>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</si>
  <si>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</si>
  <si>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</si>
  <si>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</si>
  <si>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</si>
  <si>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</si>
  <si>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</si>
  <si>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</si>
  <si>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</si>
  <si>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</si>
  <si>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</si>
  <si>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</si>
  <si>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</si>
  <si>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</si>
  <si>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</si>
  <si>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</si>
  <si>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</si>
  <si>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</si>
  <si>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</si>
  <si>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</si>
  <si>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</si>
  <si>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</si>
  <si>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</si>
  <si>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</si>
  <si>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</si>
  <si>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</si>
  <si>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</si>
  <si>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</si>
  <si>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</si>
  <si>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</si>
  <si>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</si>
  <si>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</si>
  <si>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</si>
  <si>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</si>
  <si>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</si>
  <si>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</si>
  <si>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</si>
  <si>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</si>
  <si>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</si>
  <si>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</si>
  <si>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</si>
  <si>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</si>
  <si>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</si>
  <si>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</si>
  <si>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</si>
  <si>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</si>
  <si>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</si>
  <si>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</si>
  <si>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</si>
  <si>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</si>
  <si>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</si>
  <si>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</si>
  <si>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</si>
  <si>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</si>
  <si>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</si>
  <si>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</si>
  <si>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</si>
  <si>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</si>
  <si>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</si>
  <si>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</si>
  <si>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</si>
  <si>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</si>
  <si>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</si>
  <si>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</si>
  <si>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</si>
  <si>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</si>
  <si>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</si>
  <si>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</si>
  <si>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</si>
  <si>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</si>
  <si>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</si>
  <si>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</si>
  <si>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</si>
  <si>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</si>
  <si>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</si>
  <si>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</si>
  <si>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</si>
  <si>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</si>
  <si>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</si>
  <si>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</si>
  <si>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</si>
  <si>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</si>
  <si>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</si>
  <si>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</si>
  <si>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</si>
  <si>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</si>
  <si>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</si>
  <si>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</si>
  <si>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</si>
  <si>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</si>
  <si>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</si>
  <si>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</si>
  <si>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</si>
  <si>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</si>
  <si>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</si>
  <si>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</si>
  <si>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</si>
  <si>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</si>
  <si>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</si>
  <si>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</si>
  <si>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</si>
  <si>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</si>
  <si>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</si>
  <si>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</si>
  <si>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</si>
  <si>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</si>
  <si>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</si>
  <si>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</si>
  <si>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</si>
  <si>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</si>
  <si>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</si>
  <si>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</si>
  <si>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</si>
  <si>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</si>
  <si>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</si>
  <si>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</si>
  <si>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</si>
  <si>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</si>
  <si>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</si>
  <si>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</si>
  <si>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</si>
  <si>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</si>
  <si>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</si>
  <si>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</si>
  <si>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</si>
  <si>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</si>
  <si>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</si>
  <si>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</si>
  <si>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</si>
  <si>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</si>
  <si>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</si>
  <si>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</si>
  <si>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</si>
  <si>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</si>
  <si>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</si>
  <si>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</si>
  <si>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</si>
  <si>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</si>
  <si>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</si>
  <si>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</si>
  <si>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</si>
  <si>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</si>
  <si>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</si>
  <si>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</si>
  <si>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</si>
  <si>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</si>
  <si>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</si>
  <si>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</si>
  <si>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</si>
  <si>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</si>
  <si>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</si>
  <si>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</si>
  <si>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</si>
  <si>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</si>
  <si>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</si>
  <si>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</si>
  <si>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</si>
  <si>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</si>
  <si>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</si>
  <si>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</si>
  <si>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</si>
  <si>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</si>
  <si>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</si>
  <si>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</si>
  <si>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</si>
  <si>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</si>
  <si>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</si>
  <si>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</si>
  <si>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</si>
  <si>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</si>
  <si>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</si>
  <si>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</si>
  <si>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</si>
  <si>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</si>
  <si>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</si>
  <si>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</si>
  <si>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</si>
  <si>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</si>
  <si>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</si>
  <si>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</si>
  <si>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</si>
  <si>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</si>
  <si>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</si>
  <si>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</si>
  <si>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</si>
  <si>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</si>
  <si>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</si>
  <si>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</si>
  <si>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</si>
  <si>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</si>
  <si>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</si>
  <si>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</si>
  <si>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</si>
  <si>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</si>
  <si>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</si>
  <si>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</si>
  <si>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</si>
  <si>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</si>
  <si>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</si>
  <si>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</si>
  <si>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</si>
  <si>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</si>
  <si>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</si>
  <si>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</si>
  <si>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</si>
  <si>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</si>
  <si>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</si>
  <si>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</si>
  <si>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</si>
  <si>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</si>
  <si>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</si>
  <si>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</si>
  <si>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</si>
  <si>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</si>
  <si>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</si>
  <si>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</si>
  <si>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</si>
  <si>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</si>
  <si>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</si>
  <si>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</si>
  <si>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</si>
  <si>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</si>
  <si>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</si>
  <si>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</si>
  <si>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</si>
  <si>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</si>
  <si>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</si>
  <si>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</si>
  <si>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</si>
  <si>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</si>
  <si>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</si>
  <si>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</si>
  <si>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</si>
  <si>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</si>
  <si>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</si>
  <si>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</si>
  <si>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</si>
  <si>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</si>
  <si>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</si>
  <si>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</si>
  <si>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</si>
  <si>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</si>
  <si>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</si>
  <si>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</si>
  <si>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</si>
  <si>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</si>
  <si>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</si>
  <si>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</si>
  <si>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</si>
  <si>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</si>
  <si>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</si>
  <si>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</si>
  <si>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</si>
  <si>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</si>
  <si>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</si>
  <si>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</si>
  <si>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</si>
  <si>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</si>
  <si>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</si>
  <si>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</si>
  <si>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</si>
  <si>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</si>
  <si>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</si>
  <si>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</si>
  <si>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</si>
  <si>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</si>
  <si>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</si>
  <si>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</si>
  <si>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</si>
  <si>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</si>
  <si>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</si>
  <si>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</si>
  <si>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</si>
  <si>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</si>
  <si>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</si>
  <si>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</si>
  <si>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</si>
  <si>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</si>
  <si>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</si>
  <si>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</si>
  <si>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</si>
  <si>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</si>
  <si>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</si>
  <si>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</si>
  <si>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</si>
  <si>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</si>
  <si>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</si>
  <si>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</si>
  <si>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</si>
  <si>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</si>
  <si>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</si>
  <si>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</si>
  <si>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</si>
  <si>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</si>
  <si>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</si>
  <si>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</si>
  <si>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</si>
  <si>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</si>
  <si>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</si>
  <si>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</si>
  <si>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</si>
  <si>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</si>
  <si>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</si>
  <si>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</si>
  <si>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</si>
  <si>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</si>
  <si>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</si>
  <si>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</si>
  <si>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</si>
  <si>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</si>
  <si>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</si>
  <si>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</si>
  <si>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</si>
  <si>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</si>
  <si>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</si>
  <si>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</si>
  <si>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</si>
  <si>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</si>
  <si>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</si>
  <si>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</si>
  <si>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</si>
  <si>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</si>
  <si>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</si>
  <si>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</si>
  <si>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</si>
  <si>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</si>
  <si>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</si>
  <si>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</si>
  <si>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</si>
  <si>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</si>
  <si>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</si>
  <si>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</si>
  <si>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</si>
  <si>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</si>
  <si>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</si>
  <si>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</si>
  <si>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</si>
  <si>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</si>
  <si>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</si>
  <si>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</si>
  <si>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</si>
  <si>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</si>
  <si>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</si>
  <si>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</si>
  <si>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</si>
  <si>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</si>
  <si>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</si>
  <si>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</si>
  <si>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</si>
  <si>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</si>
  <si>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</si>
  <si>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</si>
  <si>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</si>
  <si>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</si>
  <si>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</si>
  <si>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</si>
  <si>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</si>
  <si>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</si>
  <si>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</si>
  <si>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</si>
  <si>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</si>
  <si>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</si>
  <si>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</si>
  <si>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</si>
  <si>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</si>
  <si>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</si>
  <si>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</si>
  <si>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</si>
  <si>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</si>
  <si>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</si>
  <si>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</si>
  <si>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</si>
  <si>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</si>
  <si>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</si>
  <si>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</si>
  <si>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</si>
  <si>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</si>
  <si>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</si>
  <si>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</si>
  <si>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</si>
  <si>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</si>
  <si>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</si>
  <si>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</si>
  <si>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</si>
  <si>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</si>
  <si>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</si>
  <si>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</si>
  <si>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</si>
  <si>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</si>
  <si>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</si>
  <si>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</si>
  <si>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</si>
  <si>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</si>
  <si>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</si>
  <si>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</si>
  <si>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</si>
  <si>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</si>
  <si>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</si>
  <si>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</si>
  <si>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</si>
  <si>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</si>
  <si>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</si>
  <si>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</si>
  <si>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</si>
  <si>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</si>
  <si>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</si>
  <si>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</si>
  <si>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</si>
  <si>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</si>
  <si>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</si>
  <si>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</si>
  <si>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</si>
  <si>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</si>
  <si>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</si>
  <si>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</si>
  <si>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</si>
  <si>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</si>
  <si>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</si>
  <si>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</si>
  <si>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</si>
  <si>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</si>
  <si>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</si>
  <si>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</si>
  <si>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</si>
  <si>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</si>
  <si>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</si>
  <si>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</si>
  <si>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</si>
  <si>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</si>
  <si>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</si>
  <si>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</si>
  <si>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</si>
  <si>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</si>
  <si>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</si>
  <si>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</si>
  <si>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</si>
  <si>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</si>
  <si>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</si>
  <si>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</si>
  <si>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</si>
  <si>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</si>
  <si>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</si>
  <si>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</si>
  <si>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</si>
  <si>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</si>
  <si>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</si>
  <si>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</si>
  <si>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</si>
  <si>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</si>
  <si>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</si>
  <si>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</si>
  <si>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</si>
  <si>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</si>
  <si>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</si>
  <si>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</si>
  <si>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</si>
  <si>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</si>
  <si>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</si>
  <si>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</si>
  <si>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</si>
  <si>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</si>
  <si>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</si>
  <si>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</si>
  <si>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</si>
  <si>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</si>
  <si>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</si>
  <si>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</si>
  <si>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</si>
  <si>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</si>
  <si>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</si>
  <si>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</si>
  <si>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</si>
  <si>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</si>
  <si>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</si>
  <si>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</si>
  <si>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</si>
  <si>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</si>
  <si>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</si>
  <si>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</si>
  <si>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</si>
  <si>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</si>
  <si>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</si>
  <si>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</si>
  <si>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</si>
  <si>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</si>
  <si>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</si>
  <si>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</si>
  <si>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</si>
  <si>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</si>
  <si>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</si>
  <si>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</si>
  <si>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</si>
  <si>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</si>
  <si>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</si>
  <si>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</si>
  <si>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</si>
  <si>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</si>
  <si>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</si>
  <si>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</si>
  <si>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</si>
  <si>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</si>
  <si>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</si>
  <si>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</si>
  <si>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</si>
  <si>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</si>
  <si>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</si>
  <si>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</si>
  <si>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</si>
  <si>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</si>
  <si>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</si>
  <si>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</si>
  <si>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</si>
  <si>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</si>
  <si>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</si>
  <si>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</si>
  <si>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</si>
  <si>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</si>
  <si>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</si>
  <si>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</si>
  <si>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</si>
  <si>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</si>
  <si>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</si>
  <si>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</si>
  <si>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</si>
  <si>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</si>
  <si>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</si>
  <si>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</si>
  <si>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</si>
  <si>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</si>
  <si>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</si>
  <si>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</si>
  <si>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</si>
  <si>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</si>
  <si>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</si>
  <si>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</si>
  <si>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</si>
  <si>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</si>
  <si>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</si>
  <si>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</si>
  <si>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</si>
  <si>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</si>
  <si>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</si>
  <si>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</si>
  <si>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</si>
  <si>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</si>
  <si>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</si>
  <si>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</si>
  <si>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</si>
  <si>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</si>
  <si>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</si>
  <si>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</si>
  <si>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</si>
  <si>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</si>
  <si>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</si>
  <si>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</si>
  <si>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</si>
  <si>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</si>
  <si>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</si>
  <si>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</si>
  <si>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</si>
  <si>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</si>
  <si>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</si>
  <si>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</si>
  <si>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</si>
  <si>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</si>
  <si>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</si>
  <si>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</si>
  <si>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</si>
  <si>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</si>
  <si>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</si>
  <si>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</si>
  <si>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</si>
  <si>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</si>
  <si>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</si>
  <si>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</si>
  <si>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</si>
  <si>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</si>
  <si>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</si>
  <si>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</si>
  <si>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</si>
  <si>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</si>
  <si>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</si>
  <si>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</si>
  <si>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</si>
  <si>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</si>
  <si>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</si>
  <si>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</si>
  <si>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</si>
  <si>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</si>
  <si>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</si>
  <si>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</si>
  <si>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</si>
  <si>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</si>
  <si>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</si>
  <si>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</si>
  <si>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</si>
  <si>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</si>
  <si>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</si>
  <si>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</si>
  <si>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</si>
  <si>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</si>
  <si>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</si>
  <si>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</si>
  <si>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</si>
  <si>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</si>
  <si>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</si>
  <si>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</si>
  <si>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</si>
  <si>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</si>
  <si>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</si>
  <si>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</si>
  <si>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</si>
  <si>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</si>
  <si>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</si>
  <si>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</si>
  <si>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</si>
  <si>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</si>
  <si>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</si>
  <si>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</si>
  <si>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</si>
  <si>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</si>
  <si>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</si>
  <si>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</si>
  <si>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</si>
  <si>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</si>
  <si>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</si>
  <si>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</si>
  <si>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</si>
  <si>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</si>
  <si>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</si>
  <si>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</si>
  <si>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</si>
  <si>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</si>
  <si>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</si>
  <si>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</si>
  <si>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</si>
  <si>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</si>
  <si>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</si>
  <si>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</si>
  <si>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</si>
  <si>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</si>
  <si>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</si>
  <si>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</si>
  <si>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</si>
  <si>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</si>
  <si>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</si>
  <si>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</si>
  <si>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</si>
  <si>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</si>
  <si>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</si>
  <si>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</si>
  <si>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</si>
  <si>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</si>
  <si>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</si>
  <si>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</si>
  <si>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</si>
  <si>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</si>
  <si>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</si>
  <si>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</si>
  <si>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</si>
  <si>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</si>
  <si>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</si>
  <si>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</si>
  <si>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</si>
  <si>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</si>
  <si>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</si>
  <si>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</si>
  <si>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</si>
  <si>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</si>
  <si>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</si>
  <si>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</si>
  <si>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</si>
  <si>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</si>
  <si>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</si>
  <si>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</si>
  <si>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</si>
  <si>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</si>
  <si>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</si>
  <si>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</si>
  <si>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</si>
  <si>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</si>
  <si>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</si>
  <si>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</si>
  <si>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</si>
  <si>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</si>
  <si>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</si>
  <si>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</si>
  <si>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</si>
  <si>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</si>
  <si>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</si>
  <si>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</si>
  <si>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</si>
  <si>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</si>
  <si>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</si>
  <si>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</si>
  <si>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</si>
  <si>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</si>
  <si>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</si>
  <si>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</si>
  <si>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</si>
  <si>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</si>
  <si>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</si>
  <si>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</si>
  <si>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</si>
  <si>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</si>
  <si>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</si>
  <si>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</si>
  <si>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</si>
  <si>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</si>
  <si>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</si>
  <si>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</si>
  <si>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</si>
  <si>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</si>
  <si>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</si>
  <si>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</si>
  <si>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</si>
  <si>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</si>
  <si>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</si>
  <si>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</si>
  <si>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</si>
  <si>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</si>
  <si>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</si>
  <si>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</si>
  <si>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</si>
  <si>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</si>
  <si>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</si>
  <si>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</si>
  <si>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</si>
  <si>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</si>
  <si>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</si>
  <si>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</si>
  <si>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</si>
  <si>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</si>
  <si>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</si>
  <si>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</si>
  <si>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</si>
  <si>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</si>
  <si>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</si>
  <si>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</si>
  <si>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</si>
  <si>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</si>
  <si>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</si>
  <si>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</si>
  <si>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</si>
  <si>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</si>
  <si>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</si>
  <si>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</si>
  <si>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</si>
  <si>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</si>
  <si>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</si>
  <si>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</si>
  <si>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</si>
  <si>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</si>
  <si>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</si>
  <si>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</si>
  <si>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</si>
  <si>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</si>
  <si>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</si>
  <si>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</si>
  <si>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</si>
  <si>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</si>
  <si>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</si>
  <si>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</si>
  <si>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</si>
  <si>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</si>
  <si>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</si>
  <si>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</si>
  <si>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</si>
  <si>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</si>
  <si>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</si>
  <si>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</si>
  <si>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</si>
  <si>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</si>
  <si>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</si>
  <si>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</si>
  <si>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</si>
  <si>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</si>
  <si>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</si>
  <si>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</si>
  <si>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</si>
  <si>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</si>
  <si>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</si>
  <si>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</si>
  <si>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</si>
  <si>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</si>
  <si>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</si>
  <si>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</si>
  <si>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</si>
  <si>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</si>
  <si>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</si>
  <si>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</si>
  <si>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</si>
  <si>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</si>
  <si>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</si>
  <si>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</si>
  <si>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</si>
  <si>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</si>
  <si>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</si>
  <si>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</si>
  <si>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</si>
  <si>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</si>
  <si>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</si>
  <si>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</si>
  <si>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</si>
  <si>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</si>
  <si>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</si>
  <si>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</si>
  <si>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</si>
  <si>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</si>
  <si>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</si>
  <si>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</si>
  <si>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</si>
  <si>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</si>
  <si>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</si>
  <si>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</si>
  <si>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</si>
  <si>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</si>
  <si>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</si>
  <si>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</si>
  <si>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</si>
  <si>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</si>
  <si>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</si>
  <si>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</si>
  <si>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</si>
  <si>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</si>
  <si>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</si>
  <si>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</si>
  <si>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</si>
  <si>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</si>
  <si>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</si>
  <si>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</si>
  <si>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</si>
  <si>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</si>
  <si>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</si>
  <si>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</si>
  <si>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</si>
  <si>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</si>
  <si>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</si>
  <si>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</si>
  <si>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</si>
  <si>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</si>
  <si>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</si>
  <si>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</si>
  <si>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</si>
  <si>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</si>
  <si>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</si>
  <si>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</si>
  <si>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</si>
  <si>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</si>
  <si>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</si>
  <si>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</si>
  <si>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</si>
  <si>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</si>
  <si>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</si>
  <si>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</si>
  <si>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</si>
  <si>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</si>
  <si>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</si>
  <si>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</si>
  <si>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</si>
  <si>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</si>
  <si>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</si>
  <si>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</si>
  <si>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</si>
  <si>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</si>
  <si>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</si>
  <si>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</si>
  <si>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</si>
  <si>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</si>
  <si>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</si>
  <si>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</si>
  <si>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</si>
  <si>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</si>
  <si>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</si>
  <si>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</si>
  <si>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</si>
  <si>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</si>
  <si>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</si>
  <si>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</si>
  <si>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</si>
  <si>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</si>
  <si>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</si>
  <si>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</si>
  <si>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</si>
  <si>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</si>
  <si>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</si>
  <si>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</si>
  <si>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</si>
  <si>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</si>
  <si>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</si>
  <si>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</si>
  <si>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</si>
  <si>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</si>
  <si>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</si>
  <si>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</si>
  <si>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</si>
  <si>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</si>
  <si>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</si>
  <si>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</si>
  <si>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</si>
  <si>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</si>
  <si>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</si>
  <si>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</si>
  <si>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</si>
  <si>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</si>
  <si>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</si>
  <si>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</si>
  <si>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</si>
  <si>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</si>
  <si>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</si>
  <si>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</si>
  <si>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</si>
  <si>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</si>
  <si>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</si>
  <si>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</si>
  <si>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</si>
  <si>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</si>
  <si>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</si>
  <si>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</si>
  <si>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</si>
  <si>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</si>
  <si>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</si>
  <si>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</si>
  <si>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</si>
  <si>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</si>
  <si>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</si>
  <si>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</si>
  <si>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</si>
  <si>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</si>
  <si>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</si>
  <si>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</si>
  <si>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</si>
  <si>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</si>
  <si>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</si>
  <si>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</si>
  <si>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</si>
  <si>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</si>
  <si>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</si>
  <si>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</si>
  <si>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</si>
  <si>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</si>
  <si>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</si>
  <si>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</si>
  <si>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</si>
  <si>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</si>
  <si>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</si>
  <si>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</si>
  <si>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</si>
  <si>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</si>
  <si>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</si>
  <si>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</si>
  <si>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</si>
  <si>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</si>
  <si>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</si>
  <si>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</si>
  <si>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</si>
  <si>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</si>
  <si>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</si>
  <si>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</si>
  <si>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</si>
  <si>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</si>
  <si>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</si>
  <si>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</si>
  <si>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</si>
  <si>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</si>
  <si>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</si>
  <si>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</si>
  <si>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</si>
  <si>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</si>
  <si>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</si>
  <si>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</si>
  <si>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</si>
  <si>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</si>
  <si>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</si>
  <si>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</si>
  <si>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</si>
  <si>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</si>
  <si>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</si>
  <si>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</si>
  <si>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</si>
  <si>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</si>
  <si>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</si>
  <si>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</si>
  <si>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</si>
  <si>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</si>
  <si>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</si>
  <si>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</si>
  <si>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</si>
  <si>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</si>
  <si>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</si>
  <si>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</si>
  <si>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</si>
  <si>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</si>
  <si>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</si>
  <si>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</si>
  <si>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</si>
  <si>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</si>
  <si>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</si>
  <si>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</si>
  <si>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</si>
  <si>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</si>
  <si>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</si>
  <si>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</si>
  <si>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</si>
  <si>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</si>
  <si>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</si>
  <si>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</si>
  <si>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</si>
  <si>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</si>
  <si>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</si>
  <si>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</si>
  <si>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</si>
  <si>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</si>
  <si>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</si>
  <si>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</si>
  <si>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</si>
  <si>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</si>
  <si>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</si>
  <si>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</si>
  <si>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</si>
  <si>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</si>
  <si>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</si>
  <si>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</si>
  <si>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</si>
  <si>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</si>
  <si>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</si>
  <si>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</si>
  <si>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</si>
  <si>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</si>
  <si>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</si>
  <si>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</si>
  <si>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</si>
  <si>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</si>
  <si>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</si>
  <si>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</si>
  <si>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</si>
  <si>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</si>
  <si>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</si>
  <si>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</si>
  <si>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</si>
  <si>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</si>
  <si>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</si>
  <si>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</si>
  <si>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</si>
  <si>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</si>
  <si>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</si>
  <si>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</si>
  <si>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</si>
  <si>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</si>
  <si>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</si>
  <si>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</si>
  <si>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</si>
  <si>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</si>
  <si>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</si>
  <si>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</si>
  <si>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</si>
  <si>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</si>
  <si>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</si>
  <si>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</si>
  <si>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</si>
  <si>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</si>
  <si>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</si>
  <si>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</si>
  <si>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</si>
  <si>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</si>
  <si>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</si>
  <si>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</si>
  <si>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</si>
  <si>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</si>
  <si>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</si>
  <si>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</si>
  <si>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</si>
  <si>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</si>
  <si>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</si>
  <si>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</si>
  <si>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</si>
  <si>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</si>
  <si>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</si>
  <si>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</si>
  <si>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</si>
  <si>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</si>
  <si>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</si>
  <si>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</si>
  <si>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</si>
  <si>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</si>
  <si>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</si>
  <si>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</si>
  <si>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</si>
  <si>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</si>
  <si>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</si>
  <si>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</si>
  <si>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</si>
  <si>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</si>
  <si>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</si>
  <si>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</si>
  <si>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</si>
  <si>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</si>
  <si>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</si>
  <si>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</si>
  <si>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</si>
  <si>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</si>
  <si>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</si>
  <si>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</si>
  <si>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</si>
  <si>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</si>
  <si>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</si>
  <si>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</si>
  <si>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</si>
  <si>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</si>
  <si>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</si>
  <si>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</si>
  <si>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</si>
  <si>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</si>
  <si>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</si>
  <si>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</si>
  <si>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</si>
  <si>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</si>
  <si>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</si>
  <si>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</si>
  <si>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</si>
  <si>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</si>
  <si>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</si>
  <si>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</si>
  <si>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</si>
  <si>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</si>
  <si>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</si>
  <si>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</si>
  <si>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</si>
  <si>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</si>
  <si>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</si>
  <si>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</si>
  <si>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</si>
  <si>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</si>
  <si>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</si>
  <si>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</si>
  <si>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</si>
  <si>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</si>
  <si>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</si>
  <si>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</si>
  <si>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</si>
  <si>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</si>
  <si>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</si>
  <si>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</si>
  <si>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</si>
  <si>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</si>
  <si>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</si>
  <si>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</si>
  <si>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</si>
  <si>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</si>
  <si>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</si>
  <si>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</si>
  <si>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</si>
  <si>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</si>
  <si>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</si>
  <si>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</si>
  <si>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</si>
  <si>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</si>
  <si>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</si>
  <si>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</si>
  <si>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</si>
  <si>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</si>
  <si>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</si>
  <si>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</si>
  <si>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</si>
  <si>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</si>
  <si>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</si>
  <si>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</si>
  <si>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</si>
  <si>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</si>
  <si>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</si>
  <si>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</si>
  <si>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</si>
  <si>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</si>
  <si>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</si>
  <si>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</si>
  <si>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</si>
  <si>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</si>
  <si>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</si>
  <si>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</si>
  <si>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</si>
  <si>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</si>
  <si>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</si>
  <si>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</si>
  <si>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</si>
  <si>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</si>
  <si>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</si>
  <si>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</si>
  <si>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</si>
  <si>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</si>
  <si>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</si>
  <si>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</si>
  <si>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</si>
  <si>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</si>
  <si>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</si>
  <si>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</si>
  <si>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</si>
  <si>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</si>
  <si>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</si>
  <si>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</si>
  <si>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</si>
  <si>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</si>
  <si>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</si>
  <si>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</si>
  <si>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</si>
  <si>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</si>
  <si>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</si>
  <si>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</si>
  <si>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</si>
  <si>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</si>
  <si>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</si>
  <si>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</si>
  <si>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</si>
  <si>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</si>
  <si>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</si>
  <si>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</si>
  <si>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</si>
  <si>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</si>
  <si>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</si>
  <si>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</si>
  <si>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</si>
  <si>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</si>
  <si>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</si>
  <si>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</si>
  <si>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</si>
  <si>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</si>
  <si>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</si>
  <si>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</si>
  <si>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</si>
  <si>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</si>
  <si>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</si>
  <si>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</si>
  <si>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</si>
  <si>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</si>
  <si>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</si>
  <si>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</si>
  <si>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</si>
  <si>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</si>
  <si>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</si>
  <si>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</si>
  <si>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</si>
  <si>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</si>
  <si>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</si>
  <si>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</si>
  <si>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</si>
  <si>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</si>
  <si>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</si>
  <si>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</si>
  <si>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</si>
  <si>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</si>
  <si>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</si>
  <si>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</si>
  <si>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</si>
  <si>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</si>
  <si>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</si>
  <si>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</si>
  <si>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</si>
  <si>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</si>
  <si>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</si>
  <si>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</si>
  <si>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</si>
  <si>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</si>
  <si>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</si>
  <si>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</si>
  <si>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</si>
  <si>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</si>
  <si>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</si>
  <si>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</si>
  <si>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</si>
  <si>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</si>
  <si>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</si>
  <si>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</si>
  <si>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</si>
  <si>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</si>
  <si>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</si>
  <si>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</si>
  <si>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</si>
  <si>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</si>
  <si>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</si>
  <si>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</si>
  <si>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</si>
  <si>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</si>
  <si>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</si>
  <si>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</si>
  <si>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</si>
  <si>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</si>
  <si>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</si>
  <si>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</si>
  <si>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</si>
  <si>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</si>
  <si>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</si>
  <si>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</si>
  <si>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</si>
  <si>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</si>
  <si>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</si>
  <si>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</si>
  <si>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</si>
  <si>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</si>
  <si>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</si>
  <si>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</si>
  <si>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</si>
  <si>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</si>
  <si>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</si>
  <si>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</si>
  <si>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</si>
  <si>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</si>
  <si>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</si>
  <si>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</si>
  <si>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</si>
  <si>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</si>
  <si>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</si>
  <si>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</si>
  <si>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</si>
  <si>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</si>
  <si>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</si>
  <si>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</si>
  <si>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</si>
  <si>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</si>
  <si>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</si>
  <si>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</si>
  <si>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</si>
  <si>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</si>
  <si>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</si>
  <si>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</si>
  <si>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</si>
  <si>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</si>
  <si>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</si>
  <si>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</si>
  <si>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</si>
  <si>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</si>
  <si>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</si>
  <si>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</si>
  <si>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</si>
  <si>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</si>
  <si>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</si>
  <si>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</si>
  <si>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</si>
  <si>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</si>
  <si>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</si>
  <si>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</si>
  <si>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</si>
  <si>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</si>
  <si>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</si>
  <si>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</si>
  <si>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</si>
  <si>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</si>
  <si>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</si>
  <si>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</si>
  <si>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</si>
  <si>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</si>
  <si>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</si>
  <si>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</si>
  <si>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</si>
  <si>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</si>
  <si>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</si>
  <si>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</si>
  <si>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</si>
  <si>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</si>
  <si>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</si>
  <si>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</si>
  <si>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</si>
  <si>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</si>
  <si>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</si>
  <si>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</si>
  <si>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</si>
  <si>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</si>
  <si>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</si>
  <si>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</si>
  <si>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</si>
  <si>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</si>
  <si>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</si>
  <si>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</si>
  <si>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</si>
  <si>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</si>
  <si>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</si>
  <si>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</si>
  <si>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</si>
  <si>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</si>
  <si>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</si>
  <si>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</si>
  <si>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</si>
  <si>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</si>
  <si>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</si>
  <si>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</si>
  <si>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</si>
  <si>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</si>
  <si>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</si>
  <si>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</si>
  <si>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</si>
  <si>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</si>
  <si>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</si>
  <si>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</si>
  <si>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</si>
  <si>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</si>
  <si>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</si>
  <si>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</si>
  <si>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</si>
  <si>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</si>
  <si>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</si>
  <si>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</si>
  <si>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</si>
  <si>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</si>
  <si>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</si>
  <si>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</si>
  <si>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</si>
  <si>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</si>
  <si>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</si>
  <si>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</si>
  <si>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</si>
  <si>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</si>
  <si>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</si>
  <si>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</si>
  <si>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</si>
  <si>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</si>
  <si>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</si>
  <si>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</si>
  <si>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</si>
  <si>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</si>
  <si>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</si>
  <si>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</si>
  <si>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</si>
  <si>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</si>
  <si>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</si>
  <si>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</si>
  <si>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</si>
  <si>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</si>
  <si>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</si>
  <si>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</si>
  <si>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</si>
  <si>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</si>
  <si>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</si>
  <si>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</si>
  <si>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</si>
  <si>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</si>
  <si>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</si>
  <si>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</si>
  <si>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</si>
  <si>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</si>
  <si>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</si>
  <si>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</si>
  <si>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</si>
  <si>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</si>
  <si>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</si>
  <si>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</si>
  <si>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</si>
  <si>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</si>
  <si>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</si>
  <si>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</si>
  <si>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</si>
  <si>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</si>
  <si>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</si>
  <si>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</si>
  <si>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</si>
  <si>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</si>
  <si>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</si>
  <si>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</si>
  <si>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</si>
  <si>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</si>
  <si>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</si>
  <si>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</si>
  <si>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</si>
  <si>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</si>
  <si>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</si>
  <si>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</si>
  <si>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</si>
  <si>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</si>
  <si>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</si>
  <si>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</si>
  <si>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</si>
  <si>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</si>
  <si>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</si>
  <si>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</si>
  <si>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</si>
  <si>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</si>
  <si>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</si>
  <si>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</si>
  <si>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</si>
  <si>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</si>
  <si>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</si>
  <si>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</si>
  <si>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</si>
  <si>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</si>
  <si>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</si>
  <si>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</si>
  <si>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</si>
  <si>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</si>
  <si>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</si>
  <si>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</si>
  <si>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</si>
  <si>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</si>
  <si>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</si>
  <si>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</si>
  <si>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</si>
  <si>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</si>
  <si>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</si>
  <si>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</si>
  <si>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</si>
  <si>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</si>
  <si>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</si>
  <si>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</si>
  <si>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</si>
  <si>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</si>
  <si>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</si>
  <si>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</si>
  <si>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</si>
  <si>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</si>
  <si>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</si>
  <si>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</si>
  <si>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</si>
  <si>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</si>
  <si>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</si>
  <si>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</si>
  <si>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</si>
  <si>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</si>
  <si>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</si>
  <si>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</si>
  <si>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</si>
  <si>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</si>
  <si>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</si>
  <si>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</si>
  <si>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</si>
  <si>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</si>
  <si>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</si>
  <si>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</si>
  <si>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</si>
  <si>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</si>
  <si>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</si>
  <si>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</si>
  <si>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</si>
  <si>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</si>
  <si>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</si>
  <si>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</si>
  <si>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</si>
  <si>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</si>
  <si>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</si>
  <si>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</si>
  <si>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</si>
  <si>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</si>
  <si>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</si>
  <si>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</si>
  <si>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</si>
  <si>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</si>
  <si>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</si>
  <si>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</si>
  <si>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</si>
  <si>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</si>
  <si>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</si>
  <si>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</si>
  <si>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</si>
  <si>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</si>
  <si>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</si>
  <si>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</si>
  <si>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</si>
  <si>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</si>
  <si>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</si>
  <si>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</si>
  <si>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</si>
  <si>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</si>
  <si>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</si>
  <si>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</si>
  <si>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</si>
  <si>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</si>
  <si>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</si>
  <si>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</si>
  <si>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</si>
  <si>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</si>
  <si>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</si>
  <si>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</si>
  <si>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</si>
  <si>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</si>
  <si>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</si>
  <si>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</si>
  <si>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</si>
  <si>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</si>
  <si>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</si>
  <si>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</si>
  <si>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</si>
  <si>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</si>
  <si>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</si>
  <si>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</si>
  <si>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</si>
  <si>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</si>
  <si>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</si>
  <si>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</si>
  <si>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</si>
  <si>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</si>
  <si>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</si>
  <si>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</si>
  <si>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</si>
  <si>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</si>
  <si>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</si>
  <si>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</si>
  <si>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</si>
  <si>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</si>
  <si>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</si>
  <si>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</si>
  <si>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</si>
  <si>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</si>
  <si>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</si>
  <si>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</si>
  <si>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</si>
  <si>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</si>
  <si>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</si>
  <si>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</si>
  <si>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</si>
  <si>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</si>
  <si>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</si>
  <si>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</si>
  <si>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</si>
  <si>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</si>
  <si>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</si>
  <si>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</si>
  <si>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</si>
  <si>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</si>
  <si>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</si>
  <si>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</si>
  <si>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</si>
  <si>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</si>
  <si>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</si>
  <si>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</si>
  <si>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</si>
  <si>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</si>
  <si>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</si>
  <si>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</si>
  <si>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</si>
  <si>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</si>
  <si>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</si>
  <si>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</si>
  <si>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</si>
  <si>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</si>
  <si>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</si>
  <si>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</si>
  <si>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</si>
  <si>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</si>
  <si>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</si>
  <si>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</si>
  <si>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</si>
  <si>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</si>
  <si>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</si>
  <si>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</si>
  <si>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</si>
  <si>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</si>
  <si>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</si>
  <si>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</si>
  <si>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</si>
  <si>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</si>
  <si>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</si>
  <si>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</si>
  <si>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</si>
  <si>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</si>
  <si>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</si>
  <si>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</si>
  <si>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</si>
  <si>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</si>
  <si>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</si>
  <si>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</si>
  <si>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</si>
  <si>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</si>
  <si>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</si>
  <si>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</si>
  <si>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</si>
  <si>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</si>
  <si>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</si>
  <si>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</si>
  <si>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</si>
  <si>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</si>
  <si>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</si>
  <si>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</si>
  <si>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</si>
  <si>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</si>
  <si>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</si>
  <si>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</si>
  <si>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</si>
  <si>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</si>
  <si>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</si>
  <si>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</si>
  <si>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</si>
  <si>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</si>
  <si>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</si>
  <si>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</si>
  <si>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</si>
  <si>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</si>
  <si>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</si>
  <si>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</si>
  <si>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</si>
  <si>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</si>
  <si>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</si>
  <si>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</si>
  <si>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</si>
  <si>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</si>
  <si>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</si>
  <si>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</si>
  <si>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</si>
  <si>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</si>
  <si>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</si>
  <si>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</si>
  <si>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</si>
  <si>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</si>
  <si>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</si>
  <si>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</si>
  <si>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</si>
  <si>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</si>
  <si>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</si>
  <si>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</si>
  <si>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</si>
  <si>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</si>
  <si>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</si>
  <si>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</si>
  <si>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</si>
  <si>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</si>
  <si>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</si>
  <si>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</si>
  <si>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</si>
  <si>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</si>
  <si>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</si>
  <si>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</si>
  <si>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</si>
  <si>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</si>
  <si>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</si>
  <si>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</si>
  <si>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</si>
  <si>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</si>
  <si>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</si>
  <si>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</si>
  <si>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</si>
  <si>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</si>
  <si>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</si>
  <si>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</si>
  <si>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</si>
  <si>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</si>
  <si>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</si>
  <si>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</si>
  <si>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</si>
  <si>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</si>
  <si>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</si>
  <si>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</si>
  <si>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</si>
  <si>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</si>
  <si>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</si>
  <si>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</si>
  <si>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</si>
  <si>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</si>
  <si>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</si>
  <si>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</si>
  <si>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</si>
  <si>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</si>
  <si>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</si>
  <si>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</si>
  <si>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</si>
  <si>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</si>
  <si>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</si>
  <si>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</si>
  <si>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</si>
  <si>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</si>
  <si>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</si>
  <si>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</si>
  <si>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</si>
  <si>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</si>
  <si>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</si>
  <si>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</si>
  <si>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</si>
  <si>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</si>
  <si>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</si>
  <si>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</si>
  <si>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</si>
  <si>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</si>
  <si>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</si>
  <si>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</si>
  <si>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</si>
  <si>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</si>
  <si>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</si>
  <si>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</si>
  <si>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</si>
  <si>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</si>
  <si>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</si>
  <si>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</si>
  <si>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</si>
  <si>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</si>
  <si>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</si>
  <si>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</si>
  <si>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</si>
  <si>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</si>
  <si>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</si>
  <si>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</si>
  <si>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</si>
  <si>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</si>
  <si>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</si>
  <si>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</si>
  <si>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</si>
  <si>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</si>
  <si>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</si>
  <si>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</si>
  <si>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</si>
  <si>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</si>
  <si>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</si>
  <si>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</si>
  <si>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</si>
  <si>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</si>
  <si>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</si>
  <si>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</si>
  <si>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</si>
  <si>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</si>
  <si>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</si>
  <si>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</si>
  <si>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</si>
  <si>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</si>
  <si>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</si>
  <si>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</si>
  <si>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</si>
  <si>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</si>
  <si>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</si>
  <si>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</si>
  <si>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</si>
  <si>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</si>
  <si>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</si>
  <si>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</si>
  <si>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</si>
  <si>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</si>
  <si>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</si>
  <si>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</si>
  <si>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</si>
  <si>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</si>
  <si>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</si>
  <si>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</si>
  <si>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</si>
  <si>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</si>
  <si>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</si>
  <si>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</si>
  <si>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</si>
  <si>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</si>
  <si>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</si>
  <si>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</si>
  <si>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</si>
  <si>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</si>
  <si>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</si>
  <si>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</si>
  <si>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</si>
  <si>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</si>
  <si>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</si>
  <si>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</si>
  <si>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</si>
  <si>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</si>
  <si>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</si>
  <si>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</si>
  <si>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</si>
  <si>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</si>
  <si>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</si>
  <si>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</si>
  <si>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</si>
  <si>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</si>
  <si>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</si>
  <si>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</si>
  <si>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</si>
  <si>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</si>
  <si>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</si>
  <si>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</si>
  <si>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</si>
  <si>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</si>
  <si>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</si>
  <si>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</si>
  <si>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</si>
  <si>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</si>
  <si>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</si>
  <si>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</si>
  <si>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</si>
  <si>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</si>
  <si>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</si>
  <si>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</si>
  <si>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</si>
  <si>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</si>
  <si>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</si>
  <si>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</si>
  <si>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</si>
  <si>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</si>
  <si>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</si>
  <si>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</si>
  <si>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</si>
  <si>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</si>
  <si>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</si>
  <si>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</si>
  <si>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</si>
  <si>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</si>
  <si>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</si>
  <si>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</si>
  <si>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</si>
  <si>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</si>
  <si>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</si>
  <si>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</si>
  <si>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</si>
  <si>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</si>
  <si>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</si>
  <si>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</si>
  <si>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</si>
  <si>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</si>
  <si>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</si>
  <si>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</si>
  <si>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</si>
  <si>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</si>
  <si>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</si>
  <si>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</si>
  <si>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</si>
  <si>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</si>
  <si>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</si>
  <si>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</si>
  <si>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</si>
  <si>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</si>
  <si>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</si>
  <si>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</si>
  <si>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</si>
  <si>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</si>
  <si>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</si>
  <si>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</si>
  <si>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</si>
  <si>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</si>
  <si>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</si>
  <si>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</si>
  <si>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</si>
  <si>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</si>
  <si>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</si>
  <si>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</si>
  <si>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</si>
  <si>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</si>
  <si>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</si>
  <si>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</si>
  <si>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</si>
  <si>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</si>
  <si>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</si>
  <si>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</si>
  <si>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</si>
  <si>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</si>
  <si>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</si>
  <si>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</si>
  <si>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</si>
  <si>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</si>
  <si>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</si>
  <si>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</si>
  <si>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</si>
  <si>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</si>
  <si>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</si>
  <si>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</si>
  <si>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</si>
  <si>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</si>
  <si>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</si>
  <si>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</si>
  <si>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</si>
  <si>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</si>
  <si>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</si>
  <si>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</si>
  <si>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</si>
  <si>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</si>
  <si>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</si>
  <si>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</si>
  <si>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</si>
  <si>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</si>
  <si>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</si>
  <si>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</si>
  <si>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</si>
  <si>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</si>
  <si>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</si>
  <si>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</si>
  <si>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</si>
  <si>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</si>
  <si>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</si>
  <si>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</si>
  <si>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</si>
  <si>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</si>
  <si>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</si>
  <si>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</si>
  <si>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</si>
  <si>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</si>
  <si>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</si>
  <si>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</si>
  <si>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</si>
  <si>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</si>
  <si>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</si>
  <si>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</si>
  <si>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</si>
  <si>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</si>
  <si>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</si>
  <si>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</si>
  <si>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</si>
  <si>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</si>
  <si>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</si>
  <si>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</si>
  <si>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</si>
  <si>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</si>
  <si>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</si>
  <si>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</si>
  <si>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</si>
  <si>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</si>
  <si>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</si>
  <si>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</si>
  <si>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</si>
  <si>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</si>
  <si>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</si>
  <si>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</si>
  <si>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</si>
  <si>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</si>
  <si>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</si>
  <si>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</si>
  <si>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</si>
  <si>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</si>
  <si>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</si>
  <si>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</si>
  <si>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</si>
  <si>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</si>
  <si>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</si>
  <si>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</si>
  <si>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</si>
  <si>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</si>
  <si>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</si>
  <si>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</si>
  <si>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</si>
  <si>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</si>
  <si>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</si>
  <si>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</si>
  <si>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</si>
  <si>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</si>
  <si>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</si>
  <si>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</si>
  <si>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</si>
  <si>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</si>
  <si>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</si>
  <si>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</si>
  <si>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</si>
  <si>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</si>
  <si>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</si>
  <si>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</si>
  <si>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</si>
  <si>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</si>
  <si>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</si>
  <si>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</si>
  <si>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</si>
  <si>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</si>
  <si>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</si>
  <si>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</si>
  <si>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</si>
  <si>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</si>
  <si>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</si>
  <si>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</si>
  <si>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</si>
  <si>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</si>
  <si>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</si>
  <si>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</si>
  <si>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</si>
  <si>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</si>
  <si>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</si>
  <si>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</si>
  <si>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</si>
  <si>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</si>
  <si>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</si>
  <si>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</si>
  <si>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</si>
  <si>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</si>
  <si>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</si>
  <si>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</si>
  <si>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</si>
  <si>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</si>
  <si>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</si>
  <si>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</si>
  <si>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</si>
  <si>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</si>
  <si>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</si>
  <si>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</si>
  <si>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</si>
  <si>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</si>
  <si>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</si>
  <si>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</si>
  <si>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</si>
  <si>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</si>
  <si>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</si>
  <si>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</si>
  <si>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</si>
  <si>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</si>
  <si>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</si>
  <si>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</si>
  <si>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</si>
  <si>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</si>
  <si>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</si>
  <si>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</si>
  <si>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</si>
  <si>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</si>
  <si>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</si>
  <si>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</si>
  <si>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</si>
  <si>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</si>
  <si>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</si>
  <si>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</si>
  <si>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</si>
  <si>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</si>
  <si>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</si>
  <si>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</si>
  <si>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</si>
  <si>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</si>
  <si>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</si>
  <si>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</si>
  <si>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</si>
  <si>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</si>
  <si>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</si>
  <si>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</si>
  <si>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</si>
  <si>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</si>
  <si>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</si>
  <si>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</si>
  <si>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</si>
  <si>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</si>
  <si>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</si>
  <si>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</si>
  <si>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</si>
  <si>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</si>
  <si>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</si>
  <si>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</si>
  <si>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</si>
  <si>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</si>
  <si>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</si>
  <si>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</si>
  <si>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</si>
  <si>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</si>
  <si>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</si>
  <si>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</si>
  <si>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</si>
  <si>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</si>
  <si>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</si>
  <si>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</si>
  <si>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</si>
  <si>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</si>
  <si>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</si>
  <si>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</si>
  <si>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</si>
  <si>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</si>
  <si>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</si>
  <si>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</si>
  <si>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</si>
  <si>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</si>
  <si>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</si>
  <si>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</si>
  <si>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</si>
  <si>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</si>
  <si>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</si>
  <si>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</si>
  <si>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</si>
  <si>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</si>
  <si>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</si>
  <si>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</si>
  <si>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</si>
  <si>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</si>
  <si>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</si>
  <si>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</si>
  <si>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</si>
  <si>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</si>
  <si>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</si>
  <si>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</si>
  <si>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</si>
  <si>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</si>
  <si>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</si>
  <si>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</si>
  <si>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</si>
  <si>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</si>
  <si>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</si>
  <si>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</si>
  <si>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</si>
  <si>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</si>
  <si>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</si>
  <si>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</si>
  <si>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</si>
  <si>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</si>
  <si>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</si>
  <si>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</si>
  <si>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</si>
  <si>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</si>
  <si>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</si>
  <si>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</si>
  <si>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</si>
  <si>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</si>
  <si>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</si>
  <si>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</si>
  <si>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</si>
  <si>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</si>
  <si>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</si>
  <si>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</si>
  <si>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</si>
  <si>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</si>
  <si>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</si>
  <si>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</si>
  <si>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</si>
  <si>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</si>
  <si>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</si>
  <si>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</si>
  <si>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</si>
  <si>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</si>
  <si>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</si>
  <si>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</si>
  <si>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</si>
  <si>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</si>
  <si>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</si>
  <si>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</si>
  <si>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</si>
  <si>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</si>
  <si>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</si>
  <si>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</si>
  <si>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</si>
  <si>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</si>
  <si>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</si>
  <si>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</si>
  <si>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</si>
  <si>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</si>
  <si>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</si>
  <si>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</si>
  <si>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</si>
  <si>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</si>
  <si>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</si>
  <si>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</si>
  <si>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</si>
  <si>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</si>
  <si>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</si>
  <si>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</si>
  <si>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</si>
  <si>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</si>
  <si>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</si>
  <si>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</si>
  <si>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</si>
  <si>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</si>
  <si>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</si>
  <si>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</si>
  <si>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</si>
  <si>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</si>
  <si>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</si>
  <si>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</si>
  <si>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</si>
  <si>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</si>
  <si>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</si>
  <si>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</si>
  <si>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</si>
  <si>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</si>
  <si>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</si>
  <si>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</si>
  <si>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</si>
  <si>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</si>
  <si>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</si>
  <si>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</si>
  <si>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</si>
  <si>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</si>
  <si>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</si>
  <si>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</si>
  <si>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</si>
  <si>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</si>
  <si>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</si>
  <si>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</si>
  <si>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</si>
  <si>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</si>
  <si>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</si>
  <si>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</si>
  <si>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</si>
  <si>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</si>
  <si>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</si>
  <si>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</si>
  <si>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</si>
  <si>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</si>
  <si>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</si>
  <si>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</si>
  <si>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</si>
  <si>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</si>
  <si>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</si>
  <si>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</si>
  <si>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</si>
  <si>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</si>
  <si>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</si>
  <si>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</si>
  <si>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</si>
  <si>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</si>
  <si>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</si>
  <si>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</si>
  <si>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</si>
  <si>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</si>
  <si>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</si>
  <si>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</si>
  <si>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</si>
  <si>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</si>
  <si>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</si>
  <si>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</si>
  <si>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</si>
  <si>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</si>
  <si>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</si>
  <si>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</si>
  <si>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</si>
  <si>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</si>
  <si>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</si>
  <si>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</si>
  <si>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</si>
  <si>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</si>
  <si>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</si>
  <si>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</si>
  <si>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</si>
  <si>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</si>
  <si>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</si>
  <si>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</si>
  <si>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</si>
  <si>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</si>
  <si>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</si>
  <si>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</si>
  <si>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</si>
  <si>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</si>
  <si>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</si>
  <si>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</si>
  <si>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</si>
  <si>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</si>
  <si>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</si>
  <si>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</si>
  <si>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</si>
  <si>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</si>
  <si>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</si>
  <si>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</si>
  <si>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</si>
  <si>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</si>
  <si>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</si>
  <si>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</si>
  <si>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</si>
  <si>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</si>
  <si>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</si>
  <si>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</si>
  <si>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</si>
  <si>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</si>
  <si>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</si>
  <si>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</si>
  <si>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</si>
  <si>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</si>
  <si>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</si>
  <si>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</si>
  <si>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</si>
  <si>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</si>
  <si>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</si>
  <si>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</si>
  <si>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</si>
  <si>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</si>
  <si>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</si>
  <si>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</si>
  <si>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</si>
  <si>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</si>
  <si>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</si>
  <si>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</si>
  <si>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</si>
  <si>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</si>
  <si>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</si>
  <si>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</si>
  <si>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</si>
  <si>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</si>
  <si>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</si>
  <si>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</si>
  <si>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</si>
  <si>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</si>
  <si>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</si>
  <si>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</si>
  <si>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</si>
  <si>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</si>
  <si>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</si>
  <si>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</si>
  <si>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</si>
  <si>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</si>
  <si>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</si>
  <si>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</si>
  <si>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</si>
  <si>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</si>
  <si>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</si>
  <si>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</si>
  <si>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</si>
  <si>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</si>
  <si>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</si>
  <si>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</si>
  <si>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</si>
  <si>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</si>
  <si>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</si>
  <si>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</si>
  <si>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</si>
  <si>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</si>
  <si>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</si>
  <si>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</si>
  <si>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</si>
  <si>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</si>
  <si>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</si>
  <si>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</si>
  <si>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</si>
  <si>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</si>
  <si>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</si>
  <si>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</si>
  <si>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</si>
  <si>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</si>
  <si>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</si>
  <si>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</si>
  <si>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</si>
  <si>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</si>
  <si>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</si>
  <si>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</si>
  <si>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</si>
  <si>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</si>
  <si>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</si>
  <si>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</si>
  <si>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</si>
  <si>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</si>
  <si>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</si>
  <si>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</si>
  <si>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</si>
  <si>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</si>
  <si>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</si>
  <si>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</si>
  <si>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</si>
  <si>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</si>
  <si>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</si>
  <si>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</si>
  <si>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</si>
  <si>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</si>
  <si>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</si>
  <si>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</si>
  <si>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</si>
  <si>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</si>
  <si>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</si>
  <si>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</si>
  <si>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</si>
  <si>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</si>
  <si>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</si>
  <si>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</si>
  <si>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</si>
  <si>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</si>
  <si>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</si>
  <si>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</si>
  <si>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</si>
  <si>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</si>
  <si>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</si>
  <si>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</si>
  <si>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</si>
  <si>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</si>
  <si>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</si>
  <si>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</si>
  <si>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</si>
  <si>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</si>
  <si>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</si>
  <si>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</si>
  <si>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</si>
  <si>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</si>
  <si>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</si>
  <si>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</si>
  <si>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</si>
  <si>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</si>
  <si>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</si>
  <si>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</si>
  <si>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</si>
  <si>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</si>
  <si>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</si>
  <si>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</si>
  <si>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</si>
  <si>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</si>
  <si>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</si>
  <si>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</si>
  <si>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</si>
  <si>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</si>
  <si>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</si>
  <si>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</si>
  <si>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</si>
  <si>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</si>
  <si>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</si>
  <si>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</si>
  <si>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</si>
  <si>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</si>
  <si>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</si>
  <si>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</si>
  <si>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</si>
  <si>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</si>
  <si>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</si>
  <si>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</si>
  <si>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</si>
  <si>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</si>
  <si>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</si>
  <si>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</si>
  <si>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</si>
  <si>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</si>
  <si>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</si>
  <si>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</si>
  <si>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</si>
  <si>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</si>
  <si>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</si>
  <si>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</si>
  <si>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</si>
  <si>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</si>
  <si>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</si>
  <si>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</si>
  <si>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</si>
  <si>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</si>
  <si>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</si>
  <si>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</si>
  <si>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</si>
  <si>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</si>
  <si>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</si>
  <si>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</si>
  <si>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</si>
  <si>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</si>
  <si>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</si>
  <si>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</si>
  <si>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</si>
  <si>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</si>
  <si>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</si>
  <si>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</si>
  <si>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</si>
  <si>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</si>
  <si>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</si>
  <si>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</si>
  <si>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</si>
  <si>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</si>
  <si>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</si>
  <si>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</si>
  <si>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</si>
  <si>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</si>
  <si>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</si>
  <si>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</si>
  <si>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</si>
  <si>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</si>
  <si>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</si>
  <si>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</si>
  <si>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</si>
  <si>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</si>
  <si>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</si>
  <si>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</si>
  <si>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</si>
  <si>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</si>
  <si>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</si>
  <si>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</si>
  <si>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</si>
  <si>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</si>
  <si>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</si>
  <si>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</si>
  <si>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</si>
  <si>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</si>
  <si>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</si>
  <si>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</si>
  <si>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</si>
  <si>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</si>
  <si>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</si>
  <si>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</si>
  <si>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</si>
  <si>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</si>
  <si>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</si>
  <si>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</si>
  <si>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</si>
  <si>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</si>
  <si>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</si>
  <si>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</si>
  <si>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</si>
  <si>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</si>
  <si>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</si>
  <si>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</si>
  <si>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</si>
  <si>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</si>
  <si>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</si>
  <si>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</si>
  <si>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</si>
  <si>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</si>
  <si>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</si>
  <si>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</si>
  <si>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</si>
  <si>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</si>
  <si>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</si>
  <si>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</si>
  <si>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</si>
  <si>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</si>
  <si>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</si>
  <si>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</si>
  <si>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</si>
  <si>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</si>
  <si>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</si>
  <si>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</si>
  <si>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</si>
  <si>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</si>
  <si>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</si>
  <si>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</si>
  <si>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</si>
  <si>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</si>
  <si>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</si>
  <si>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</si>
  <si>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</si>
  <si>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</si>
  <si>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</si>
  <si>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</si>
  <si>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</si>
  <si>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</si>
  <si>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</si>
  <si>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</si>
  <si>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</si>
  <si>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</si>
  <si>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</si>
  <si>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</si>
  <si>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</si>
  <si>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</si>
  <si>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</si>
  <si>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</si>
  <si>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</si>
  <si>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</si>
  <si>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</si>
  <si>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</si>
  <si>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</si>
  <si>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</si>
  <si>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</si>
  <si>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</si>
  <si>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</si>
  <si>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</si>
  <si>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</si>
  <si>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</si>
  <si>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</si>
  <si>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</si>
  <si>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</si>
  <si>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</si>
  <si>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</si>
  <si>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</si>
  <si>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</si>
  <si>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</si>
  <si>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</si>
  <si>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</si>
  <si>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</si>
  <si>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</si>
  <si>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</si>
  <si>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</si>
  <si>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</si>
  <si>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</si>
  <si>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</si>
  <si>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</si>
  <si>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</si>
  <si>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</si>
  <si>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</si>
  <si>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</si>
  <si>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</si>
  <si>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</si>
  <si>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</si>
  <si>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</si>
  <si>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</si>
  <si>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</si>
  <si>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</si>
  <si>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</si>
  <si>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</si>
  <si>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</si>
  <si>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</si>
  <si>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</si>
  <si>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</si>
  <si>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</si>
  <si>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</si>
  <si>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</si>
  <si>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</si>
  <si>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</si>
  <si>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</si>
  <si>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</si>
  <si>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</si>
  <si>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</si>
  <si>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</si>
  <si>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</si>
  <si>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</si>
  <si>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</si>
  <si>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</si>
  <si>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</si>
  <si>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</si>
  <si>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</si>
  <si>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</si>
  <si>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</si>
  <si>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</si>
  <si>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</si>
  <si>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</si>
  <si>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</si>
  <si>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</si>
  <si>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</si>
  <si>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</si>
  <si>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</si>
  <si>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</si>
  <si>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</si>
  <si>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</si>
  <si>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</si>
  <si>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</si>
  <si>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</si>
  <si>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</si>
  <si>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</si>
  <si>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</si>
  <si>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</si>
  <si>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</si>
  <si>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</si>
  <si>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</si>
  <si>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</si>
  <si>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</si>
  <si>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</si>
  <si>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</si>
  <si>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</si>
  <si>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</si>
  <si>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</si>
  <si>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</si>
  <si>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</si>
  <si>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</si>
  <si>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</si>
  <si>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</si>
  <si>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</si>
  <si>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</si>
  <si>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</si>
  <si>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</si>
  <si>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</si>
  <si>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</si>
  <si>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</si>
  <si>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</si>
  <si>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</si>
  <si>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</si>
  <si>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</si>
  <si>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</si>
  <si>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</si>
  <si>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</si>
  <si>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</si>
  <si>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</si>
  <si>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</si>
  <si>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</si>
  <si>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</si>
  <si>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</si>
  <si>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</si>
  <si>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</si>
  <si>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</si>
  <si>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</si>
  <si>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</si>
  <si>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</si>
  <si>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</si>
  <si>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</si>
  <si>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</si>
  <si>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</si>
  <si>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</si>
  <si>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</si>
  <si>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</si>
  <si>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</si>
  <si>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</si>
  <si>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</si>
  <si>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</si>
  <si>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</si>
  <si>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</si>
  <si>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</si>
  <si>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</si>
  <si>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</si>
  <si>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</si>
  <si>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</si>
  <si>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</si>
  <si>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</si>
  <si>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</si>
  <si>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</si>
  <si>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</si>
  <si>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</si>
  <si>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</si>
  <si>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</si>
  <si>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</si>
  <si>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</si>
  <si>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</si>
  <si>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</si>
  <si>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</si>
  <si>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</si>
  <si>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</si>
  <si>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</si>
  <si>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</si>
  <si>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</si>
  <si>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</si>
  <si>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</si>
  <si>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</si>
  <si>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</si>
  <si>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</si>
  <si>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</si>
  <si>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</si>
  <si>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</si>
  <si>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</si>
  <si>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</si>
  <si>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</si>
  <si>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</si>
  <si>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</si>
  <si>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</si>
  <si>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</si>
  <si>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</si>
  <si>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</si>
  <si>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</si>
  <si>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</si>
  <si>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</si>
  <si>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</si>
  <si>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</si>
  <si>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</si>
  <si>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</si>
  <si>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</si>
  <si>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</si>
  <si>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</si>
  <si>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</si>
  <si>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</si>
  <si>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</si>
  <si>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</si>
  <si>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</si>
  <si>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</si>
  <si>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</si>
  <si>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</si>
  <si>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</si>
  <si>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</si>
  <si>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</si>
  <si>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</si>
  <si>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</si>
  <si>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</si>
  <si>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</si>
  <si>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</si>
  <si>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</si>
  <si>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</si>
  <si>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</si>
  <si>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</si>
  <si>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</si>
  <si>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</si>
  <si>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</si>
  <si>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</si>
  <si>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</si>
  <si>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</si>
  <si>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</si>
  <si>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</si>
  <si>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</si>
  <si>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</si>
  <si>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</si>
  <si>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</si>
  <si>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</si>
  <si>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</si>
  <si>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</si>
  <si>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</si>
  <si>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</si>
  <si>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</si>
  <si>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</si>
  <si>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</si>
  <si>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</si>
  <si>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</si>
  <si>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</si>
  <si>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</si>
  <si>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</si>
  <si>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</si>
  <si>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</si>
  <si>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</si>
  <si>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</si>
  <si>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</si>
  <si>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</si>
  <si>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</si>
  <si>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</si>
  <si>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</si>
  <si>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</si>
  <si>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</si>
  <si>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</si>
  <si>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</si>
  <si>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</si>
  <si>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</si>
  <si>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</si>
  <si>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</si>
  <si>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</si>
  <si>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</si>
  <si>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</si>
  <si>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</si>
  <si>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</si>
  <si>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</si>
  <si>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</si>
  <si>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</si>
  <si>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</si>
  <si>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</si>
  <si>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</si>
  <si>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</si>
  <si>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</si>
  <si>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</si>
  <si>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</si>
  <si>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</si>
  <si>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</si>
  <si>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</si>
  <si>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</si>
  <si>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</si>
  <si>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</si>
  <si>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</si>
  <si>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</si>
  <si>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</si>
  <si>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</si>
  <si>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</si>
  <si>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</si>
  <si>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</si>
  <si>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</si>
  <si>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</si>
  <si>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</si>
  <si>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</si>
  <si>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</si>
  <si>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</si>
  <si>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</si>
  <si>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</si>
  <si>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</si>
  <si>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</si>
  <si>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</si>
  <si>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</si>
  <si>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</si>
  <si>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</si>
  <si>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</si>
  <si>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</si>
  <si>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</si>
  <si>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</si>
  <si>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</si>
  <si>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</si>
  <si>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</si>
  <si>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</si>
  <si>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</si>
  <si>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</si>
  <si>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</si>
  <si>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</si>
  <si>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</si>
  <si>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</si>
  <si>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</si>
  <si>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</si>
  <si>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</si>
  <si>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</si>
  <si>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</si>
  <si>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</si>
  <si>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</si>
  <si>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</si>
  <si>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</si>
  <si>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</si>
  <si>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</si>
  <si>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</si>
  <si>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</si>
  <si>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</si>
  <si>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</si>
  <si>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</si>
  <si>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</si>
  <si>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</si>
  <si>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</si>
  <si>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</si>
  <si>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</si>
  <si>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</si>
  <si>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</si>
  <si>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</si>
  <si>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</si>
  <si>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</si>
  <si>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</si>
  <si>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</si>
  <si>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</si>
  <si>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</si>
  <si>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</si>
  <si>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</si>
  <si>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</si>
  <si>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</si>
  <si>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</si>
  <si>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</si>
  <si>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</si>
  <si>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</si>
  <si>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</si>
  <si>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</si>
  <si>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</si>
  <si>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</si>
  <si>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</si>
  <si>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</si>
  <si>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</si>
  <si>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</si>
  <si>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</si>
  <si>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</si>
  <si>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</si>
  <si>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</si>
  <si>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</si>
  <si>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</si>
  <si>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</si>
  <si>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</si>
  <si>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</si>
  <si>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</si>
  <si>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</si>
  <si>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</si>
  <si>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</si>
  <si>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</si>
  <si>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</si>
  <si>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</si>
  <si>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</si>
  <si>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</si>
  <si>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</si>
  <si>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</si>
  <si>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</si>
  <si>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</si>
  <si>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</si>
  <si>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</si>
  <si>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</si>
  <si>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</si>
  <si>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</si>
  <si>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</si>
  <si>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</si>
  <si>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</si>
  <si>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</si>
  <si>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</si>
  <si>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</si>
  <si>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</si>
  <si>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</si>
  <si>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</si>
  <si>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</si>
  <si>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</si>
  <si>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</si>
  <si>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</si>
  <si>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</si>
  <si>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</si>
  <si>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</si>
  <si>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</si>
  <si>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</si>
  <si>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</si>
  <si>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</si>
  <si>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</si>
  <si>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</si>
  <si>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</si>
  <si>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</si>
  <si>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</si>
  <si>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</si>
  <si>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</si>
  <si>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</si>
  <si>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</si>
  <si>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</si>
  <si>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</si>
  <si>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</si>
  <si>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</si>
  <si>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</si>
  <si>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</si>
  <si>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</si>
  <si>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</si>
  <si>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</si>
  <si>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</si>
  <si>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</si>
  <si>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</si>
  <si>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</si>
  <si>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</si>
  <si>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</si>
  <si>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</si>
  <si>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</si>
  <si>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</si>
  <si>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</si>
  <si>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</si>
  <si>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</si>
  <si>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</si>
  <si>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</si>
  <si>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</si>
  <si>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</si>
  <si>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</si>
  <si>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</si>
  <si>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</si>
  <si>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</si>
  <si>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</si>
  <si>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</si>
  <si>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</si>
  <si>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</si>
  <si>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</si>
  <si>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</si>
  <si>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</si>
  <si>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</si>
  <si>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</si>
  <si>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</si>
  <si>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</si>
  <si>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</si>
  <si>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</si>
  <si>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</si>
  <si>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</si>
  <si>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</si>
  <si>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</si>
  <si>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</si>
  <si>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</si>
  <si>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</si>
  <si>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</si>
  <si>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</si>
  <si>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</si>
  <si>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</si>
  <si>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</si>
  <si>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</si>
  <si>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</si>
  <si>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</si>
  <si>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</si>
  <si>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</si>
  <si>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</si>
  <si>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</si>
  <si>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</si>
  <si>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</si>
  <si>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</si>
  <si>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</si>
  <si>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</si>
  <si>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</si>
  <si>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</si>
  <si>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</si>
  <si>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</si>
  <si>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</si>
  <si>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</si>
  <si>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</si>
  <si>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</si>
  <si>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</si>
  <si>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</si>
  <si>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</si>
  <si>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</si>
  <si>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</si>
  <si>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</si>
  <si>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</si>
  <si>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</si>
  <si>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</si>
  <si>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</si>
  <si>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</si>
  <si>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</si>
  <si>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</si>
  <si>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</si>
  <si>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</si>
  <si>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</si>
  <si>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</si>
  <si>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</si>
  <si>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</si>
  <si>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</si>
  <si>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</si>
  <si>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</si>
  <si>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</si>
  <si>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</si>
  <si>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</si>
  <si>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</si>
  <si>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</si>
  <si>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</si>
  <si>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</si>
  <si>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</si>
  <si>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</si>
  <si>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</si>
  <si>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</si>
  <si>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</si>
  <si>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</si>
  <si>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</si>
  <si>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</si>
  <si>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</si>
  <si>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</si>
  <si>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</si>
  <si>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</si>
  <si>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</si>
  <si>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</si>
  <si>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</si>
  <si>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</si>
  <si>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</si>
  <si>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</si>
  <si>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</si>
  <si>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</si>
  <si>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</si>
  <si>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</si>
  <si>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</si>
  <si>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</si>
  <si>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</si>
  <si>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</si>
  <si>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</si>
  <si>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</si>
  <si>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</si>
  <si>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</si>
  <si>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</si>
  <si>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</si>
  <si>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</si>
  <si>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</si>
  <si>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</si>
  <si>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</si>
  <si>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</si>
  <si>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</si>
  <si>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</si>
  <si>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</si>
  <si>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</si>
  <si>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</si>
  <si>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</si>
  <si>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</si>
  <si>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</si>
  <si>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</si>
  <si>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</si>
  <si>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</si>
  <si>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</si>
  <si>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</si>
  <si>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</si>
  <si>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</si>
  <si>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</si>
  <si>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</si>
  <si>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</si>
  <si>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</si>
  <si>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</si>
  <si>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</si>
  <si>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</si>
  <si>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</si>
  <si>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</si>
  <si>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</si>
  <si>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</si>
  <si>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</si>
  <si>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</si>
  <si>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</si>
  <si>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</si>
  <si>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</si>
  <si>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</si>
  <si>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</si>
  <si>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</si>
  <si>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</si>
  <si>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</si>
  <si>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</si>
  <si>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</si>
  <si>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</si>
  <si>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</si>
  <si>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</si>
  <si>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</si>
  <si>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</si>
  <si>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</si>
  <si>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</si>
  <si>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</si>
  <si>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</si>
  <si>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</si>
  <si>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</si>
  <si>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</si>
  <si>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</si>
  <si>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</si>
  <si>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</si>
  <si>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</si>
  <si>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</si>
  <si>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</si>
  <si>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</si>
  <si>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</si>
  <si>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</si>
  <si>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</si>
  <si>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</si>
  <si>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</si>
  <si>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</si>
  <si>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</si>
  <si>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</si>
  <si>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</si>
  <si>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</si>
  <si>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</si>
  <si>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</si>
  <si>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</si>
  <si>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</si>
  <si>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</si>
  <si>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</si>
  <si>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</si>
  <si>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</si>
  <si>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</si>
  <si>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</si>
  <si>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</si>
  <si>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</si>
  <si>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</si>
  <si>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</si>
  <si>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</si>
  <si>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</si>
  <si>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</si>
  <si>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</si>
  <si>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</si>
  <si>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</si>
  <si>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</si>
  <si>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</si>
  <si>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</si>
  <si>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</si>
  <si>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</si>
  <si>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</si>
  <si>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</si>
  <si>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</si>
  <si>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</si>
  <si>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</si>
  <si>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</si>
  <si>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</si>
  <si>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</si>
  <si>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</si>
  <si>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</si>
  <si>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</si>
  <si>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</si>
  <si>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</si>
  <si>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</si>
  <si>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</si>
  <si>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</si>
  <si>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</si>
  <si>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</si>
  <si>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</si>
  <si>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</si>
  <si>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</si>
  <si>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</si>
  <si>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</si>
  <si>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</si>
  <si>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</si>
  <si>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</si>
  <si>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</si>
  <si>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</si>
  <si>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</si>
  <si>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</si>
  <si>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</si>
  <si>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</si>
  <si>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</si>
  <si>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</si>
  <si>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</si>
  <si>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</si>
  <si>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</si>
  <si>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</si>
  <si>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</si>
  <si>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</si>
  <si>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</si>
  <si>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</si>
  <si>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</si>
  <si>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</si>
  <si>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</si>
  <si>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</si>
  <si>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</si>
  <si>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</si>
  <si>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</si>
  <si>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</si>
  <si>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</si>
  <si>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</si>
  <si>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</si>
  <si>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</si>
  <si>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</si>
  <si>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</si>
  <si>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</si>
  <si>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</si>
  <si>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</si>
  <si>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</si>
  <si>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</si>
  <si>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</si>
  <si>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</si>
  <si>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</si>
  <si>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</si>
  <si>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</si>
  <si>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</si>
  <si>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</si>
  <si>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</si>
  <si>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</si>
  <si>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</si>
  <si>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</si>
  <si>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</si>
  <si>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</si>
  <si>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</si>
  <si>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</si>
  <si>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</si>
  <si>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</si>
  <si>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</si>
  <si>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</si>
  <si>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</si>
  <si>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</si>
  <si>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</si>
  <si>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</si>
  <si>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</si>
  <si>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</si>
  <si>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</si>
  <si>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</si>
  <si>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</si>
  <si>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</si>
  <si>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</si>
  <si>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</si>
  <si>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</si>
  <si>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</si>
  <si>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</si>
  <si>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</si>
  <si>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</si>
  <si>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</si>
  <si>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</si>
  <si>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</si>
  <si>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</si>
  <si>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</si>
  <si>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</si>
  <si>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</si>
  <si>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</si>
  <si>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</si>
  <si>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</si>
  <si>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</si>
  <si>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</si>
  <si>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</si>
  <si>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</si>
  <si>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</si>
  <si>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</si>
  <si>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</si>
  <si>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</si>
  <si>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</si>
  <si>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</si>
  <si>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</si>
  <si>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</si>
  <si>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</si>
  <si>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</si>
  <si>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</si>
  <si>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</si>
  <si>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</si>
  <si>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</si>
  <si>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</si>
  <si>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</si>
  <si>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</si>
  <si>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</si>
  <si>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</si>
  <si>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</si>
  <si>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</si>
  <si>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</si>
  <si>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</si>
  <si>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</si>
  <si>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</si>
  <si>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</si>
  <si>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</si>
  <si>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</si>
  <si>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</si>
  <si>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</si>
  <si>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</si>
  <si>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</si>
  <si>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</si>
  <si>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</si>
  <si>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</si>
  <si>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</si>
  <si>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</si>
  <si>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</si>
  <si>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</si>
  <si>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</si>
  <si>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</si>
  <si>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</si>
  <si>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</si>
  <si>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</si>
  <si>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</si>
  <si>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</si>
  <si>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</si>
  <si>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</si>
  <si>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</si>
  <si>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</si>
  <si>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</si>
  <si>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</si>
  <si>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</si>
  <si>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</si>
  <si>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</si>
  <si>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</si>
  <si>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</si>
  <si>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</si>
  <si>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</si>
  <si>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</si>
  <si>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</si>
  <si>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</si>
  <si>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</si>
  <si>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</si>
  <si>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</si>
  <si>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</si>
  <si>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</si>
  <si>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</si>
  <si>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</si>
  <si>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</si>
  <si>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</si>
  <si>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</si>
  <si>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</si>
  <si>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</si>
  <si>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</si>
  <si>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</si>
  <si>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</si>
  <si>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</si>
  <si>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</si>
  <si>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</si>
  <si>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</si>
  <si>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</si>
  <si>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</si>
  <si>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</si>
  <si>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</si>
  <si>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</si>
  <si>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</si>
  <si>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</si>
  <si>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</si>
  <si>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</si>
  <si>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</si>
  <si>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</si>
  <si>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</si>
  <si>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</si>
  <si>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</si>
  <si>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</si>
  <si>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</si>
  <si>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</si>
  <si>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</si>
  <si>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</si>
  <si>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</si>
  <si>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</si>
  <si>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</si>
  <si>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</si>
  <si>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</si>
  <si>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</si>
  <si>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</si>
  <si>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</si>
  <si>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</si>
  <si>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</si>
  <si>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</si>
  <si>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</si>
  <si>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</si>
  <si>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</si>
  <si>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</si>
  <si>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</si>
  <si>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</si>
  <si>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</si>
  <si>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</si>
  <si>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</si>
  <si>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</si>
  <si>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</si>
  <si>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</si>
  <si>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</si>
  <si>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</si>
  <si>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</si>
  <si>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</si>
  <si>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</si>
  <si>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</si>
  <si>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</si>
  <si>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</si>
  <si>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</si>
  <si>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</si>
  <si>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</si>
  <si>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</si>
  <si>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</si>
  <si>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</si>
  <si>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</si>
  <si>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</si>
  <si>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</si>
  <si>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</si>
  <si>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</si>
  <si>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</si>
  <si>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</si>
  <si>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</si>
  <si>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</si>
  <si>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</si>
  <si>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</si>
  <si>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</si>
  <si>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</si>
  <si>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</si>
  <si>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</si>
  <si>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</si>
  <si>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</si>
  <si>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</si>
  <si>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</si>
  <si>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</si>
  <si>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</si>
  <si>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</si>
  <si>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</si>
  <si>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</si>
  <si>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</si>
  <si>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</si>
  <si>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</si>
  <si>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</si>
  <si>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</si>
  <si>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</si>
  <si>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</si>
  <si>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</si>
  <si>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</si>
  <si>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</si>
  <si>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</si>
  <si>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</si>
  <si>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</si>
  <si>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</si>
  <si>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</si>
  <si>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</si>
  <si>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</si>
  <si>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</si>
  <si>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</si>
  <si>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</si>
  <si>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</si>
  <si>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</si>
  <si>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</si>
  <si>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</si>
  <si>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</si>
  <si>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</si>
  <si>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</si>
  <si>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</si>
  <si>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</si>
  <si>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</si>
  <si>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</si>
  <si>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</si>
  <si>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</si>
  <si>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</si>
  <si>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</si>
  <si>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</si>
  <si>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</si>
  <si>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</si>
  <si>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</si>
  <si>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</si>
  <si>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</si>
  <si>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</si>
  <si>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</si>
  <si>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</si>
  <si>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</si>
  <si>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</si>
  <si>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</si>
  <si>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</si>
  <si>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</si>
  <si>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</si>
  <si>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</si>
  <si>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</si>
  <si>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</si>
  <si>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</si>
  <si>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</si>
  <si>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</si>
  <si>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</si>
  <si>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</si>
  <si>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</si>
  <si>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</si>
  <si>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</si>
  <si>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</si>
  <si>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</si>
  <si>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</si>
  <si>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</si>
  <si>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</si>
  <si>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</si>
  <si>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</si>
  <si>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</si>
  <si>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</si>
  <si>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</si>
  <si>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</si>
  <si>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</si>
  <si>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</si>
  <si>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</si>
  <si>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</si>
  <si>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</si>
  <si>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</si>
  <si>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</si>
  <si>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</si>
  <si>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</si>
  <si>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</si>
  <si>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</si>
  <si>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</si>
  <si>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</si>
  <si>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</si>
  <si>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</si>
  <si>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</si>
  <si>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</si>
  <si>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</si>
  <si>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</si>
  <si>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</si>
  <si>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</si>
  <si>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</si>
  <si>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</si>
  <si>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</si>
  <si>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</si>
  <si>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</si>
  <si>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</si>
  <si>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</si>
  <si>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</si>
  <si>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</si>
  <si>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</si>
  <si>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</si>
  <si>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</si>
  <si>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</si>
  <si>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</si>
  <si>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</si>
  <si>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</si>
  <si>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</si>
  <si>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</si>
  <si>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</si>
  <si>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</si>
  <si>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</si>
  <si>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</si>
  <si>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</si>
  <si>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</si>
  <si>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</si>
  <si>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</si>
  <si>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</si>
  <si>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</si>
  <si>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</si>
  <si>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</si>
  <si>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</si>
  <si>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</si>
  <si>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</si>
  <si>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</si>
  <si>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</si>
  <si>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</si>
  <si>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</si>
  <si>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</si>
  <si>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</si>
  <si>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</si>
  <si>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</si>
  <si>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</si>
  <si>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</si>
  <si>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</si>
  <si>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</si>
  <si>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</si>
  <si>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</si>
  <si>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</si>
  <si>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</si>
  <si>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</si>
  <si>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</si>
  <si>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</si>
  <si>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</si>
  <si>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</si>
  <si>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</si>
  <si>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</si>
  <si>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</si>
  <si>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</si>
  <si>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</si>
  <si>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</si>
  <si>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</si>
  <si>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</si>
  <si>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</si>
  <si>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</si>
  <si>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</si>
  <si>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</si>
  <si>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</si>
  <si>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</si>
  <si>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</si>
  <si>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</si>
  <si>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</si>
  <si>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</si>
  <si>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</si>
  <si>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</si>
  <si>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</si>
  <si>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</si>
  <si>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</si>
  <si>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</si>
  <si>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</si>
  <si>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</si>
  <si>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</si>
  <si>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</si>
  <si>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</si>
  <si>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</si>
  <si>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</si>
  <si>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</si>
  <si>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</si>
  <si>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</si>
  <si>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</si>
  <si>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</si>
  <si>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</si>
  <si>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</si>
  <si>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</si>
  <si>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</si>
  <si>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</si>
  <si>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</si>
  <si>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</si>
  <si>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</si>
  <si>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</si>
  <si>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</si>
  <si>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</si>
  <si>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</si>
  <si>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</si>
  <si>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</si>
  <si>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</si>
  <si>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</si>
  <si>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</si>
  <si>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</si>
  <si>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</si>
  <si>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</si>
  <si>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</si>
  <si>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</si>
  <si>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</si>
  <si>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</si>
  <si>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</si>
  <si>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</si>
  <si>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</si>
  <si>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</si>
  <si>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</si>
  <si>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</si>
  <si>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</si>
  <si>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</si>
  <si>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</si>
  <si>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</si>
  <si>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</si>
  <si>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</si>
  <si>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</si>
  <si>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</si>
  <si>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</si>
  <si>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</si>
  <si>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</si>
  <si>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</si>
  <si>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</si>
  <si>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</si>
  <si>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</si>
  <si>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</si>
  <si>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</si>
  <si>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</si>
  <si>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</si>
  <si>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</si>
  <si>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</si>
  <si>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</si>
  <si>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</si>
  <si>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</si>
  <si>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</si>
  <si>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</si>
  <si>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</si>
  <si>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</si>
  <si>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</si>
  <si>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</si>
  <si>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</si>
  <si>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</si>
  <si>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</si>
  <si>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</si>
  <si>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</si>
  <si>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</si>
  <si>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</si>
  <si>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</si>
  <si>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</si>
  <si>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</si>
  <si>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</si>
  <si>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</si>
  <si>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</si>
  <si>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</si>
  <si>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</si>
  <si>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</si>
  <si>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</si>
  <si>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</si>
  <si>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</si>
  <si>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</si>
  <si>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</si>
  <si>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</si>
  <si>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</si>
  <si>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</si>
  <si>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</si>
  <si>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</si>
  <si>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</si>
  <si>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</si>
  <si>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</si>
  <si>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</si>
  <si>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</si>
  <si>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</si>
  <si>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</si>
  <si>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</si>
  <si>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</si>
  <si>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</si>
  <si>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</si>
  <si>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</si>
  <si>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</si>
  <si>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</si>
  <si>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</si>
  <si>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</si>
  <si>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</si>
  <si>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</si>
  <si>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</si>
  <si>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</si>
  <si>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</si>
  <si>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</si>
  <si>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</si>
  <si>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</si>
  <si>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</si>
  <si>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</si>
  <si>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</si>
  <si>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</si>
  <si>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</si>
  <si>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</si>
  <si>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</si>
  <si>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</si>
  <si>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</si>
  <si>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</si>
  <si>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</si>
  <si>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</si>
  <si>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</si>
  <si>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</si>
  <si>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</si>
  <si>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</si>
  <si>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</si>
  <si>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</si>
  <si>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</si>
  <si>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</si>
  <si>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</si>
  <si>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</si>
  <si>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</si>
  <si>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</si>
  <si>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</si>
  <si>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</si>
  <si>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</si>
  <si>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</si>
  <si>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</si>
  <si>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</si>
  <si>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</si>
  <si>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</si>
  <si>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</si>
  <si>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</si>
  <si>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</si>
  <si>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</si>
  <si>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</si>
  <si>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</si>
  <si>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</si>
  <si>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</si>
  <si>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</si>
  <si>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</si>
  <si>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</si>
  <si>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</si>
  <si>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</si>
  <si>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</si>
  <si>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</si>
  <si>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</si>
  <si>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</si>
  <si>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</si>
  <si>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</si>
  <si>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</si>
  <si>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</si>
  <si>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</si>
  <si>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</si>
  <si>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</si>
  <si>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</si>
  <si>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</si>
  <si>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</si>
  <si>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</si>
  <si>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</si>
  <si>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</si>
  <si>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</si>
  <si>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</si>
  <si>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</si>
  <si>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</si>
  <si>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</si>
  <si>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</si>
  <si>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</si>
  <si>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</si>
  <si>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</si>
  <si>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</si>
  <si>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</si>
  <si>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</si>
  <si>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</si>
  <si>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</si>
  <si>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</si>
  <si>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</si>
  <si>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</si>
  <si>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</si>
  <si>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</si>
  <si>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</si>
  <si>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</si>
  <si>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</si>
  <si>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</si>
  <si>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</si>
  <si>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</si>
  <si>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</si>
  <si>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</si>
  <si>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</si>
  <si>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</si>
  <si>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</si>
  <si>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</si>
  <si>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</si>
  <si>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</si>
  <si>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</si>
  <si>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</si>
  <si>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</si>
  <si>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</si>
  <si>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</si>
  <si>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</si>
  <si>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</si>
  <si>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</si>
  <si>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</si>
  <si>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</si>
  <si>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</si>
  <si>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</si>
  <si>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</si>
  <si>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</si>
  <si>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</si>
  <si>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</si>
  <si>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</si>
  <si>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</si>
  <si>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</si>
  <si>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</si>
  <si>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</si>
  <si>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</si>
  <si>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</si>
  <si>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</si>
  <si>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</si>
  <si>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</si>
  <si>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</si>
  <si>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</si>
  <si>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</si>
  <si>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</si>
  <si>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</si>
  <si>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</si>
  <si>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</si>
  <si>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</si>
  <si>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</si>
  <si>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</si>
  <si>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</si>
  <si>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</si>
  <si>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</si>
  <si>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</si>
  <si>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</si>
  <si>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</si>
  <si>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</si>
  <si>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</si>
  <si>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</si>
  <si>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</si>
  <si>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</si>
  <si>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</si>
  <si>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</si>
  <si>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</si>
  <si>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</si>
  <si>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</si>
  <si>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</si>
  <si>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</si>
  <si>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</si>
  <si>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</si>
  <si>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</si>
  <si>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</si>
  <si>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</si>
  <si>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</si>
  <si>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</si>
  <si>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</si>
  <si>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</si>
  <si>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</si>
  <si>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</si>
  <si>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</si>
  <si>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</si>
  <si>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</si>
  <si>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</si>
  <si>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</si>
  <si>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</si>
  <si>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</si>
  <si>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</si>
  <si>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</si>
  <si>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</si>
  <si>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</si>
  <si>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</si>
  <si>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</si>
  <si>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</si>
  <si>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</si>
  <si>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</si>
  <si>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</si>
  <si>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</si>
  <si>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</si>
  <si>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</si>
  <si>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</si>
  <si>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</si>
  <si>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</si>
  <si>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</si>
  <si>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</si>
  <si>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</si>
  <si>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</si>
  <si>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</si>
  <si>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</si>
  <si>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</si>
  <si>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</si>
  <si>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</si>
  <si>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</si>
  <si>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</si>
  <si>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</si>
  <si>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</si>
  <si>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</si>
  <si>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</si>
  <si>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</si>
  <si>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</si>
  <si>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</si>
  <si>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</si>
  <si>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</si>
  <si>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</si>
  <si>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</si>
  <si>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</si>
  <si>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</si>
  <si>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</si>
  <si>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</si>
  <si>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</si>
  <si>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</si>
  <si>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</si>
  <si>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</si>
  <si>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</si>
  <si>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</si>
  <si>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</si>
  <si>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</si>
  <si>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</si>
  <si>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</si>
  <si>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</si>
  <si>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</si>
  <si>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</si>
  <si>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</si>
  <si>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</si>
  <si>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</si>
  <si>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</si>
  <si>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</si>
  <si>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</si>
  <si>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</si>
  <si>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</si>
  <si>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</si>
  <si>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</si>
  <si>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</si>
  <si>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</si>
  <si>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</si>
  <si>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</si>
  <si>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</si>
  <si>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</si>
  <si>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</si>
  <si>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</si>
  <si>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</si>
  <si>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</si>
  <si>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</si>
  <si>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</si>
  <si>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</si>
  <si>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</si>
  <si>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</si>
  <si>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</si>
  <si>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</si>
  <si>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</si>
  <si>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</si>
  <si>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</si>
  <si>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</si>
  <si>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</si>
  <si>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</si>
  <si>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</si>
  <si>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</si>
  <si>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</si>
  <si>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</si>
  <si>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</si>
  <si>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</si>
  <si>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</si>
  <si>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</si>
  <si>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</si>
  <si>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</si>
  <si>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</si>
  <si>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</si>
  <si>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</si>
  <si>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</si>
  <si>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</si>
  <si>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</si>
  <si>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</si>
  <si>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</si>
  <si>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</si>
  <si>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</si>
  <si>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</si>
  <si>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</si>
  <si>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</si>
  <si>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</si>
  <si>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</si>
  <si>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</si>
  <si>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</si>
  <si>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</si>
  <si>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</si>
  <si>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</si>
  <si>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</si>
  <si>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</si>
  <si>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</si>
  <si>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</si>
  <si>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</si>
  <si>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</si>
  <si>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</si>
  <si>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</si>
  <si>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</si>
  <si>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</si>
  <si>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</si>
  <si>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</si>
  <si>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</si>
  <si>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</si>
  <si>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</si>
  <si>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</si>
  <si>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</si>
  <si>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</si>
  <si>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</si>
  <si>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</si>
  <si>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</si>
  <si>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</si>
  <si>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</si>
  <si>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</si>
  <si>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</si>
  <si>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</si>
  <si>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</si>
  <si>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</si>
  <si>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</si>
  <si>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</si>
  <si>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</si>
  <si>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</si>
  <si>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</si>
  <si>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</si>
  <si>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</si>
  <si>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</si>
  <si>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</si>
  <si>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</si>
  <si>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</si>
  <si>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</si>
  <si>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</si>
  <si>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</si>
  <si>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</si>
  <si>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</si>
  <si>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</si>
  <si>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</si>
  <si>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</si>
  <si>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</si>
  <si>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</si>
  <si>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</si>
  <si>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</si>
  <si>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</si>
  <si>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</si>
  <si>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</si>
  <si>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</si>
  <si>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</si>
  <si>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</si>
  <si>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</si>
  <si>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</si>
  <si>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</si>
  <si>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</si>
  <si>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</si>
  <si>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</si>
  <si>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</si>
  <si>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</si>
  <si>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</si>
  <si>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</si>
  <si>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</si>
  <si>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</si>
  <si>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</si>
  <si>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</si>
  <si>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</si>
  <si>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</si>
  <si>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</si>
  <si>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</si>
  <si>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</si>
  <si>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</si>
  <si>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</si>
  <si>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</si>
  <si>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</si>
  <si>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</si>
  <si>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</si>
  <si>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</si>
  <si>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</si>
  <si>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</si>
  <si>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</si>
  <si>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</si>
  <si>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</si>
  <si>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</si>
  <si>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</si>
  <si>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</si>
  <si>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</si>
  <si>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</si>
  <si>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</si>
  <si>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</si>
  <si>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</si>
  <si>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</si>
  <si>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</si>
  <si>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</si>
  <si>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</si>
  <si>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</si>
  <si>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</si>
  <si>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</si>
  <si>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</si>
  <si>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</si>
  <si>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</si>
  <si>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</si>
  <si>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</si>
  <si>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</si>
  <si>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</si>
  <si>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</si>
  <si>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</si>
  <si>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</si>
  <si>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</si>
  <si>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</si>
  <si>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</si>
  <si>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</si>
  <si>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</si>
  <si>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</si>
  <si>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</si>
  <si>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</si>
  <si>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</si>
  <si>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</si>
  <si>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</si>
  <si>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</si>
  <si>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</si>
  <si>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</si>
  <si>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</si>
  <si>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</si>
  <si>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</si>
  <si>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</si>
  <si>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</si>
  <si>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</si>
  <si>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</si>
  <si>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</si>
  <si>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</si>
  <si>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</si>
  <si>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</si>
  <si>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</si>
  <si>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</si>
  <si>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</si>
  <si>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</si>
  <si>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</si>
  <si>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</si>
  <si>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</si>
  <si>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</si>
  <si>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</si>
  <si>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</si>
  <si>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</si>
  <si>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</si>
  <si>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</si>
  <si>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</si>
  <si>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</si>
  <si>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</si>
  <si>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</si>
  <si>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</si>
  <si>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</si>
  <si>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</si>
  <si>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</si>
  <si>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</si>
  <si>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</si>
  <si>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</si>
  <si>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</si>
  <si>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</si>
  <si>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</si>
  <si>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</si>
  <si>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</si>
  <si>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</si>
  <si>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</si>
  <si>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</si>
  <si>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</si>
  <si>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</si>
  <si>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</si>
  <si>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</si>
  <si>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</si>
  <si>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</si>
  <si>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</si>
  <si>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</si>
  <si>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</si>
  <si>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</si>
  <si>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</si>
  <si>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</si>
  <si>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</si>
  <si>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</si>
  <si>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</si>
  <si>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</si>
  <si>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</si>
  <si>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</si>
  <si>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</si>
  <si>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</si>
  <si>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</si>
  <si>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</si>
  <si>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</si>
  <si>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</si>
  <si>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</si>
  <si>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</si>
  <si>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</si>
  <si>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</si>
  <si>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</si>
  <si>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</si>
  <si>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</si>
  <si>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</si>
  <si>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</si>
  <si>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</si>
  <si>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</si>
  <si>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</si>
  <si>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</si>
  <si>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</si>
  <si>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</si>
  <si>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</si>
  <si>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</si>
  <si>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</si>
  <si>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</si>
  <si>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</si>
  <si>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</si>
  <si>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</si>
  <si>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</si>
  <si>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</si>
  <si>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</si>
  <si>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</si>
  <si>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</si>
  <si>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</si>
  <si>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</si>
  <si>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</si>
  <si>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</si>
  <si>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</si>
  <si>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</si>
  <si>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</si>
  <si>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</si>
  <si>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</si>
  <si>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</si>
  <si>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</si>
  <si>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</si>
  <si>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</si>
  <si>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</si>
  <si>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</si>
  <si>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</si>
  <si>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</si>
  <si>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</si>
  <si>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</si>
  <si>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</si>
  <si>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</si>
  <si>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</si>
  <si>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</si>
  <si>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</si>
  <si>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</si>
  <si>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</si>
  <si>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</si>
  <si>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</si>
  <si>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</si>
  <si>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</si>
  <si>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</si>
  <si>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</si>
  <si>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</si>
  <si>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</si>
  <si>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</si>
  <si>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</si>
  <si>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</si>
  <si>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</si>
  <si>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</si>
  <si>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</si>
  <si>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</si>
  <si>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</si>
  <si>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</si>
  <si>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</si>
  <si>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</si>
  <si>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</si>
  <si>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</si>
  <si>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</si>
  <si>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</si>
  <si>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</si>
  <si>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</si>
  <si>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</si>
  <si>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</si>
  <si>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</si>
  <si>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</si>
  <si>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</si>
  <si>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</si>
  <si>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</si>
  <si>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</si>
  <si>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</si>
  <si>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</si>
  <si>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</si>
  <si>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</si>
  <si>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</si>
  <si>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</si>
  <si>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</si>
  <si>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</si>
  <si>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</si>
  <si>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</si>
  <si>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</si>
  <si>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</si>
  <si>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</si>
  <si>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</si>
  <si>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</si>
  <si>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</si>
  <si>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</si>
  <si>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</si>
  <si>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</si>
  <si>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</si>
  <si>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</si>
  <si>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</si>
  <si>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</si>
  <si>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</si>
  <si>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</si>
  <si>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</si>
  <si>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</si>
  <si>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</si>
  <si>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</si>
  <si>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</si>
  <si>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</si>
  <si>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</si>
  <si>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</si>
  <si>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</si>
  <si>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</si>
  <si>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</si>
  <si>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</si>
  <si>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</si>
  <si>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</si>
  <si>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</si>
  <si>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</si>
  <si>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</si>
  <si>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</si>
  <si>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</si>
  <si>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</si>
  <si>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</si>
  <si>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</si>
  <si>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</si>
  <si>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</si>
  <si>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</si>
  <si>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</si>
  <si>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</si>
  <si>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</si>
  <si>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</si>
  <si>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</si>
  <si>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</si>
  <si>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</si>
  <si>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</si>
  <si>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</si>
  <si>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</si>
  <si>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</si>
  <si>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</si>
  <si>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</si>
  <si>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</si>
  <si>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</si>
  <si>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</si>
  <si>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</si>
  <si>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</si>
  <si>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</si>
  <si>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</si>
  <si>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</si>
  <si>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</si>
  <si>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</si>
  <si>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</si>
  <si>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</si>
  <si>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</si>
  <si>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</si>
  <si>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</si>
  <si>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</si>
  <si>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</si>
  <si>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</si>
  <si>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</si>
  <si>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</si>
  <si>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</si>
  <si>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</si>
  <si>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</si>
  <si>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</si>
  <si>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</si>
  <si>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</si>
  <si>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</si>
  <si>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</si>
  <si>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</si>
  <si>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</si>
  <si>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</si>
  <si>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</si>
  <si>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</si>
  <si>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</si>
  <si>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</si>
  <si>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</si>
  <si>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</si>
  <si>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</si>
  <si>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</si>
  <si>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</si>
  <si>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</si>
  <si>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</si>
  <si>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</si>
  <si>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</si>
  <si>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</si>
  <si>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</si>
  <si>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</si>
  <si>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</si>
  <si>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</si>
  <si>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</si>
  <si>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</si>
  <si>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</si>
  <si>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</si>
  <si>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</si>
  <si>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</si>
  <si>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</si>
  <si>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</si>
  <si>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</si>
  <si>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</si>
  <si>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</si>
  <si>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</si>
  <si>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</si>
  <si>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</si>
  <si>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</si>
  <si>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</si>
  <si>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</si>
  <si>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</si>
  <si>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</si>
  <si>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</si>
  <si>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</si>
  <si>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</si>
  <si>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</si>
  <si>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</si>
  <si>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</si>
  <si>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</si>
  <si>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</si>
  <si>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</si>
  <si>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</si>
  <si>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</si>
  <si>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</si>
  <si>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</si>
  <si>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</si>
  <si>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</si>
  <si>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</si>
  <si>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</si>
  <si>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</si>
  <si>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</si>
  <si>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</si>
  <si>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</si>
  <si>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</si>
  <si>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</si>
  <si>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</si>
  <si>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</si>
  <si>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</si>
  <si>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</si>
  <si>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</si>
  <si>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</si>
  <si>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</si>
  <si>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</si>
  <si>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</si>
  <si>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</si>
  <si>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</si>
  <si>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</si>
  <si>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</si>
  <si>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</si>
  <si>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</si>
  <si>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</si>
  <si>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</si>
  <si>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</si>
  <si>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</si>
  <si>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</si>
  <si>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</si>
  <si>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</si>
  <si>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</si>
  <si>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</si>
  <si>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</si>
  <si>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</si>
  <si>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</si>
  <si>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</si>
  <si>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</si>
  <si>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</si>
  <si>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</si>
  <si>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</si>
  <si>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</si>
  <si>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</si>
  <si>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</si>
  <si>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</si>
  <si>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</si>
  <si>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</si>
  <si>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</si>
  <si>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</si>
  <si>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</si>
  <si>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</si>
  <si>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</si>
  <si>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</si>
  <si>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</si>
  <si>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</si>
  <si>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</si>
  <si>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</si>
  <si>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</si>
  <si>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</si>
  <si>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</si>
  <si>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</si>
  <si>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</si>
  <si>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</si>
  <si>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</si>
  <si>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</si>
  <si>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</si>
  <si>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</si>
  <si>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</si>
  <si>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</si>
  <si>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</si>
  <si>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</si>
  <si>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</si>
  <si>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</si>
  <si>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</si>
  <si>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</si>
  <si>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</si>
  <si>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</si>
  <si>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</si>
  <si>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</si>
  <si>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</si>
  <si>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</si>
  <si>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</si>
  <si>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</si>
  <si>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</si>
  <si>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</si>
  <si>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</si>
  <si>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</si>
  <si>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</si>
  <si>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</si>
  <si>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</si>
  <si>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</si>
  <si>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</si>
  <si>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</si>
  <si>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</si>
  <si>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</si>
  <si>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</si>
  <si>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</si>
  <si>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</si>
  <si>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</si>
  <si>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</si>
  <si>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</si>
  <si>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</si>
  <si>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</si>
  <si>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</si>
  <si>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</si>
  <si>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</si>
  <si>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</si>
  <si>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</si>
  <si>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</si>
  <si>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</si>
  <si>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</si>
  <si>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</si>
  <si>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</si>
  <si>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</si>
  <si>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</si>
  <si>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</si>
  <si>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</si>
  <si>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</si>
  <si>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</si>
  <si>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</si>
  <si>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</si>
  <si>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</si>
  <si>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</si>
  <si>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</si>
  <si>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</si>
  <si>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</si>
  <si>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</si>
  <si>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</si>
  <si>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</si>
  <si>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</si>
  <si>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</si>
  <si>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</si>
  <si>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</si>
  <si>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</si>
  <si>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</si>
  <si>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</si>
  <si>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</si>
  <si>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</si>
  <si>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</si>
  <si>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</si>
  <si>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</si>
  <si>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</si>
  <si>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</si>
  <si>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</si>
  <si>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</si>
  <si>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</si>
  <si>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</si>
  <si>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</si>
  <si>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</si>
  <si>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</si>
  <si>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</si>
  <si>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</si>
  <si>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</si>
  <si>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</si>
  <si>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</si>
  <si>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</si>
  <si>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</si>
  <si>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</si>
  <si>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</si>
  <si>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</si>
  <si>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</si>
  <si>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</si>
  <si>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</si>
  <si>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</si>
  <si>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</si>
  <si>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</si>
  <si>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</si>
  <si>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</si>
  <si>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</si>
  <si>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</si>
  <si>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</si>
  <si>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</si>
  <si>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</si>
  <si>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</si>
  <si>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</si>
  <si>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</si>
  <si>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</si>
  <si>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</si>
  <si>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</si>
  <si>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</si>
  <si>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</si>
  <si>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</si>
  <si>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</si>
  <si>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</si>
  <si>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</si>
  <si>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</si>
  <si>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</si>
  <si>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</si>
  <si>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</si>
  <si>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</si>
  <si>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</si>
  <si>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</si>
  <si>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</si>
  <si>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</si>
  <si>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</si>
  <si>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</si>
  <si>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</si>
  <si>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</si>
  <si>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</si>
  <si>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</si>
  <si>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</si>
  <si>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</si>
  <si>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</si>
  <si>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</si>
  <si>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</si>
  <si>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</si>
  <si>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</si>
  <si>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</si>
  <si>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</si>
  <si>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</si>
  <si>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</si>
  <si>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</si>
  <si>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</si>
  <si>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</si>
  <si>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</si>
  <si>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</si>
  <si>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</si>
  <si>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</si>
  <si>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</si>
  <si>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</si>
  <si>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</si>
  <si>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</si>
  <si>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</si>
  <si>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</si>
  <si>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</si>
  <si>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</si>
  <si>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</si>
  <si>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</si>
  <si>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</si>
  <si>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</si>
  <si>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</si>
  <si>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</si>
  <si>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</si>
  <si>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</si>
  <si>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</si>
  <si>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</si>
  <si>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</si>
  <si>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</si>
  <si>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</si>
  <si>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</si>
  <si>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</si>
  <si>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</si>
  <si>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</si>
  <si>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</si>
  <si>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</si>
  <si>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</si>
  <si>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</si>
  <si>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</si>
  <si>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</si>
  <si>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</si>
  <si>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</si>
  <si>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</si>
  <si>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</si>
  <si>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</si>
  <si>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</si>
  <si>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</si>
  <si>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</si>
  <si>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</si>
  <si>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</si>
  <si>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</si>
  <si>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</si>
  <si>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</si>
  <si>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</si>
  <si>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</si>
  <si>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</si>
  <si>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</si>
  <si>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</si>
  <si>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</si>
  <si>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</si>
  <si>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</si>
  <si>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</si>
  <si>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</si>
  <si>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</si>
  <si>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</si>
  <si>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</si>
  <si>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</si>
  <si>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</si>
  <si>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</si>
  <si>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</si>
  <si>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</si>
  <si>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</si>
  <si>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</si>
  <si>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</si>
  <si>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</si>
  <si>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</si>
  <si>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</si>
  <si>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</si>
  <si>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</si>
  <si>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</si>
  <si>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</si>
  <si>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</si>
  <si>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</si>
  <si>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</si>
  <si>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</si>
  <si>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</si>
  <si>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</si>
  <si>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</si>
  <si>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</si>
  <si>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</si>
  <si>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</si>
  <si>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</si>
  <si>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</si>
  <si>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</si>
  <si>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</si>
  <si>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</si>
  <si>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</si>
  <si>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</si>
  <si>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</si>
  <si>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</si>
  <si>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</si>
  <si>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</si>
  <si>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</si>
  <si>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</si>
  <si>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</si>
  <si>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</si>
  <si>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</si>
  <si>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</si>
  <si>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</si>
  <si>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</si>
  <si>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</si>
  <si>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</si>
  <si>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</si>
  <si>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</si>
  <si>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</si>
  <si>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</si>
  <si>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</si>
  <si>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</si>
  <si>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</si>
  <si>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</si>
  <si>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</si>
  <si>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</si>
  <si>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</si>
  <si>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</si>
  <si>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</si>
  <si>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</si>
  <si>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</si>
  <si>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</si>
  <si>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</si>
  <si>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</si>
  <si>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</si>
  <si>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</si>
  <si>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</si>
  <si>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</si>
  <si>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</si>
  <si>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</si>
  <si>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</si>
  <si>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</si>
  <si>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</si>
  <si>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</si>
  <si>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</si>
  <si>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</si>
  <si>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</si>
  <si>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</si>
  <si>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</si>
  <si>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</si>
  <si>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</si>
  <si>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</si>
  <si>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</si>
  <si>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</si>
  <si>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</si>
  <si>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</si>
  <si>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</si>
  <si>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</si>
  <si>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</si>
  <si>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</si>
  <si>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</si>
  <si>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</si>
  <si>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</si>
  <si>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</si>
  <si>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</si>
  <si>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</si>
  <si>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</si>
  <si>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</si>
  <si>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</si>
  <si>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</si>
  <si>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</si>
  <si>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</si>
  <si>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</si>
  <si>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</si>
  <si>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</si>
  <si>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</si>
  <si>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</si>
  <si>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</si>
  <si>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</si>
  <si>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</si>
  <si>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</si>
  <si>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</si>
  <si>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</si>
  <si>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</si>
  <si>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</si>
  <si>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</si>
  <si>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</si>
  <si>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</si>
  <si>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</si>
  <si>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</si>
  <si>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</si>
  <si>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</si>
  <si>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</si>
  <si>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</si>
  <si>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</si>
  <si>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</si>
  <si>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</si>
  <si>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</si>
  <si>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</si>
  <si>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</si>
  <si>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</si>
  <si>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</si>
  <si>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</si>
  <si>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</si>
  <si>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</si>
  <si>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</si>
  <si>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</si>
  <si>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</si>
  <si>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</si>
  <si>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</si>
  <si>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</si>
  <si>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</si>
  <si>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</si>
  <si>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</si>
  <si>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</si>
  <si>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</si>
  <si>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</si>
  <si>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</si>
  <si>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</si>
  <si>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</si>
  <si>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</si>
  <si>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</si>
  <si>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</si>
  <si>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</si>
  <si>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</si>
  <si>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</si>
  <si>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</si>
  <si>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</si>
  <si>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</si>
  <si>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</si>
  <si>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</si>
  <si>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</si>
  <si>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</si>
  <si>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</si>
  <si>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</si>
  <si>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</si>
  <si>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</si>
  <si>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</si>
  <si>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</si>
  <si>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</si>
  <si>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</si>
  <si>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</si>
  <si>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</si>
  <si>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</si>
  <si>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</si>
  <si>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</si>
  <si>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</si>
  <si>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</si>
  <si>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</si>
  <si>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</si>
  <si>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</si>
  <si>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</si>
  <si>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</si>
  <si>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</si>
  <si>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</si>
  <si>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</si>
  <si>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</si>
  <si>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</si>
  <si>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</si>
  <si>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</si>
  <si>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</si>
  <si>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</si>
  <si>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</si>
  <si>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</si>
  <si>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</si>
  <si>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</si>
  <si>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</si>
  <si>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</si>
  <si>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</si>
  <si>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</si>
  <si>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</si>
  <si>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</si>
  <si>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</si>
  <si>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</si>
  <si>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</si>
  <si>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</si>
  <si>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</si>
  <si>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</si>
  <si>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</si>
  <si>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</si>
  <si>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</si>
  <si>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</si>
  <si>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</si>
  <si>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</si>
  <si>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</si>
  <si>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</si>
  <si>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</si>
  <si>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</si>
  <si>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</si>
  <si>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</si>
  <si>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</si>
  <si>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</si>
  <si>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</si>
  <si>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</si>
  <si>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</si>
  <si>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</si>
  <si>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</si>
  <si>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</si>
  <si>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</si>
  <si>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</si>
  <si>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</si>
  <si>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</si>
  <si>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</si>
  <si>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</si>
  <si>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</si>
  <si>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</si>
  <si>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</si>
  <si>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</si>
  <si>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</si>
  <si>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</si>
  <si>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</si>
  <si>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</si>
  <si>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</si>
  <si>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</si>
  <si>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</si>
  <si>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</si>
  <si>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</si>
  <si>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</si>
  <si>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</si>
  <si>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</si>
  <si>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</si>
  <si>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</si>
  <si>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</si>
  <si>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</si>
  <si>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</si>
  <si>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</si>
  <si>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</si>
  <si>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</si>
  <si>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</si>
  <si>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</si>
  <si>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</si>
  <si>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</si>
  <si>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</si>
  <si>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</si>
  <si>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</si>
  <si>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</si>
  <si>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</si>
  <si>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</si>
  <si>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</si>
  <si>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</si>
  <si>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</si>
  <si>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</si>
  <si>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</si>
  <si>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</si>
  <si>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</si>
  <si>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</si>
  <si>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</si>
  <si>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</si>
  <si>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</si>
  <si>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</si>
  <si>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</si>
  <si>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</si>
  <si>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</si>
  <si>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</si>
  <si>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</si>
  <si>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</si>
  <si>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</si>
  <si>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</si>
  <si>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</si>
  <si>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</si>
  <si>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</si>
  <si>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</si>
  <si>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</si>
  <si>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</si>
  <si>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</si>
  <si>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</si>
  <si>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</si>
  <si>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</si>
  <si>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</si>
  <si>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</si>
  <si>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</si>
  <si>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</si>
  <si>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</si>
  <si>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</si>
  <si>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</si>
  <si>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</si>
  <si>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</si>
  <si>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</si>
  <si>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</si>
  <si>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</si>
  <si>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</si>
  <si>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</si>
  <si>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</si>
  <si>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</si>
  <si>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</si>
  <si>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</si>
  <si>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</si>
  <si>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</si>
  <si>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</si>
  <si>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</si>
  <si>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</si>
  <si>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</si>
  <si>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</si>
  <si>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</si>
  <si>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</si>
  <si>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</si>
  <si>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</si>
  <si>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</si>
  <si>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</si>
  <si>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</si>
  <si>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</si>
  <si>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</si>
  <si>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</si>
  <si>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</si>
  <si>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</si>
  <si>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</si>
  <si>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</si>
  <si>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</si>
  <si>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</si>
  <si>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</si>
  <si>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</si>
  <si>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</si>
  <si>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</si>
  <si>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</si>
  <si>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</si>
  <si>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</si>
  <si>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</si>
  <si>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</si>
  <si>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</si>
  <si>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</si>
  <si>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</si>
  <si>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</si>
  <si>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</si>
  <si>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</si>
  <si>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</si>
  <si>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</si>
  <si>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</si>
  <si>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</si>
  <si>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</si>
  <si>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</si>
  <si>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</si>
  <si>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</si>
  <si>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</si>
  <si>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</si>
  <si>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</si>
  <si>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</si>
  <si>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</si>
  <si>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</si>
  <si>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</si>
  <si>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</si>
  <si>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</si>
  <si>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</si>
  <si>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</si>
  <si>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</si>
  <si>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</si>
  <si>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</si>
  <si>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</si>
  <si>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</si>
  <si>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</si>
  <si>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</si>
  <si>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</si>
  <si>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</si>
  <si>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</si>
  <si>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</si>
  <si>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</si>
  <si>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</si>
  <si>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</si>
  <si>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</si>
  <si>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</si>
  <si>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</si>
  <si>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</si>
  <si>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</si>
  <si>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</si>
  <si>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</si>
  <si>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</si>
  <si>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</si>
  <si>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</si>
  <si>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</si>
  <si>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</si>
  <si>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</si>
  <si>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</si>
  <si>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</si>
  <si>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</si>
  <si>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</si>
  <si>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</si>
  <si>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</si>
  <si>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</si>
  <si>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</si>
  <si>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</si>
  <si>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</si>
  <si>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</si>
  <si>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</si>
  <si>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</si>
  <si>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</si>
  <si>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</si>
  <si>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</si>
  <si>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</si>
  <si>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</si>
  <si>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</si>
  <si>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</si>
  <si>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</si>
  <si>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</si>
  <si>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</si>
  <si>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</si>
  <si>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</si>
  <si>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</si>
  <si>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</si>
  <si>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</si>
  <si>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</si>
  <si>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</si>
  <si>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</si>
  <si>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</si>
  <si>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</si>
  <si>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</si>
  <si>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</si>
  <si>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</si>
  <si>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</si>
  <si>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</si>
  <si>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</si>
  <si>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</si>
  <si>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</si>
  <si>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</si>
  <si>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</si>
  <si>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</si>
  <si>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</si>
  <si>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</si>
  <si>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</si>
  <si>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</si>
  <si>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</si>
  <si>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</si>
  <si>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</si>
  <si>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</si>
  <si>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</si>
  <si>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</si>
  <si>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</si>
  <si>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</si>
  <si>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</si>
  <si>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</si>
  <si>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</si>
  <si>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</si>
  <si>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</si>
  <si>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</si>
  <si>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</si>
  <si>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</si>
  <si>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</si>
  <si>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</si>
  <si>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</si>
  <si>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</si>
  <si>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</si>
  <si>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</si>
  <si>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</si>
  <si>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</si>
  <si>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</si>
  <si>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</si>
  <si>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</si>
  <si>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</si>
  <si>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</si>
  <si>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</si>
  <si>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</si>
  <si>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</si>
  <si>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</si>
  <si>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</si>
  <si>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</si>
  <si>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</si>
  <si>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</si>
  <si>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</si>
  <si>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</si>
  <si>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</si>
  <si>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</si>
  <si>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</si>
  <si>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</si>
  <si>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</si>
  <si>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</si>
  <si>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</si>
  <si>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</si>
  <si>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</si>
  <si>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</si>
  <si>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</si>
  <si>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</si>
  <si>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</si>
  <si>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</si>
  <si>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</si>
  <si>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</si>
  <si>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</si>
  <si>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</si>
  <si>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</si>
  <si>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</si>
  <si>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</si>
  <si>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</si>
  <si>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</si>
  <si>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</si>
  <si>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</si>
  <si>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</si>
  <si>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</si>
  <si>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</si>
  <si>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</si>
  <si>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</si>
  <si>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</si>
  <si>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</si>
  <si>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</si>
  <si>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</si>
  <si>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</si>
  <si>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</si>
  <si>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</si>
  <si>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</si>
  <si>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</si>
  <si>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</si>
  <si>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</si>
  <si>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</si>
  <si>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</si>
  <si>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</si>
  <si>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</si>
  <si>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</si>
  <si>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</si>
  <si>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</si>
  <si>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</si>
  <si>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</si>
  <si>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</si>
  <si>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</si>
  <si>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</si>
  <si>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</si>
  <si>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</si>
  <si>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</si>
  <si>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</si>
  <si>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</si>
  <si>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</si>
  <si>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</si>
  <si>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</si>
  <si>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</si>
  <si>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</si>
  <si>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</si>
  <si>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</si>
  <si>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</si>
  <si>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</si>
  <si>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</si>
  <si>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</si>
  <si>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</si>
  <si>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</si>
  <si>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</si>
  <si>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</si>
  <si>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</si>
  <si>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</si>
  <si>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</si>
  <si>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</si>
  <si>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</si>
  <si>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</si>
  <si>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</si>
  <si>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</si>
  <si>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</si>
  <si>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</si>
  <si>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</si>
  <si>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</si>
  <si>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</si>
  <si>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</si>
  <si>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</si>
  <si>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</si>
  <si>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</si>
  <si>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</si>
  <si>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</si>
  <si>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</si>
  <si>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</si>
  <si>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</si>
  <si>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</si>
  <si>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</si>
  <si>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</si>
  <si>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</si>
  <si>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</si>
  <si>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</si>
  <si>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</si>
  <si>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</si>
  <si>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</si>
  <si>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</si>
  <si>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</si>
  <si>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</si>
  <si>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</si>
  <si>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</si>
  <si>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</si>
  <si>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</si>
  <si>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</si>
  <si>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</si>
  <si>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</si>
  <si>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</si>
  <si>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</si>
  <si>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</si>
  <si>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</si>
  <si>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</si>
  <si>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</si>
  <si>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</si>
  <si>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</si>
  <si>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</si>
  <si>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</si>
  <si>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</si>
  <si>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</si>
  <si>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</si>
  <si>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</si>
  <si>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</si>
  <si>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</si>
  <si>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</si>
  <si>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</si>
  <si>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</si>
  <si>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</si>
  <si>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</si>
  <si>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</si>
  <si>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</si>
  <si>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</si>
  <si>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</si>
  <si>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</si>
  <si>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</si>
  <si>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</si>
  <si>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</si>
  <si>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</si>
  <si>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</si>
  <si>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</si>
  <si>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</si>
  <si>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</si>
  <si>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</si>
  <si>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</si>
  <si>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</si>
  <si>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</si>
  <si>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</si>
  <si>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</si>
  <si>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</si>
  <si>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</si>
  <si>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</si>
  <si>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</si>
  <si>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</si>
  <si>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</si>
  <si>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</si>
  <si>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</si>
  <si>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</si>
  <si>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</si>
  <si>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</si>
  <si>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</si>
  <si>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</si>
  <si>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</si>
  <si>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</si>
  <si>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</si>
  <si>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</si>
  <si>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</si>
  <si>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</si>
  <si>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</si>
  <si>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</si>
  <si>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</si>
  <si>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</si>
  <si>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</si>
  <si>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</si>
  <si>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</si>
  <si>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</si>
  <si>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</si>
  <si>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</si>
  <si>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</si>
  <si>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</si>
  <si>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</si>
  <si>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</si>
  <si>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</si>
  <si>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</si>
  <si>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</si>
  <si>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</si>
  <si>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</si>
  <si>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</si>
  <si>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</si>
  <si>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</si>
  <si>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</si>
  <si>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</si>
  <si>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</si>
  <si>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</si>
  <si>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</si>
  <si>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</si>
  <si>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</si>
  <si>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</si>
  <si>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</si>
  <si>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</si>
  <si>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</si>
  <si>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</si>
  <si>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</si>
  <si>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</si>
  <si>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</si>
  <si>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</si>
  <si>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</si>
  <si>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</si>
  <si>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</si>
  <si>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</si>
  <si>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</si>
  <si>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</si>
  <si>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</si>
  <si>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</si>
  <si>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</si>
  <si>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</si>
  <si>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</si>
  <si>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</si>
  <si>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</si>
  <si>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</si>
  <si>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</si>
  <si>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</si>
  <si>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</si>
  <si>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</si>
  <si>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</si>
  <si>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</si>
  <si>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</si>
  <si>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</si>
  <si>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</si>
  <si>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</si>
  <si>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</si>
  <si>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</si>
  <si>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</si>
  <si>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</si>
  <si>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</si>
  <si>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</si>
  <si>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</si>
  <si>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</si>
  <si>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</si>
  <si>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</si>
  <si>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</si>
  <si>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</si>
  <si>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</si>
  <si>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</si>
  <si>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</si>
  <si>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</si>
  <si>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</si>
  <si>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</si>
  <si>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</si>
  <si>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</si>
  <si>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</si>
  <si>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</si>
  <si>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</si>
  <si>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</si>
  <si>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</si>
  <si>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</si>
  <si>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</si>
  <si>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</si>
  <si>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</si>
  <si>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</si>
  <si>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</si>
  <si>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</si>
  <si>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</si>
  <si>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</si>
  <si>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</si>
  <si>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</si>
  <si>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</si>
  <si>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</si>
  <si>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</si>
  <si>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</si>
  <si>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</si>
  <si>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</si>
  <si>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</si>
  <si>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</si>
  <si>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</si>
  <si>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</si>
  <si>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</si>
  <si>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</si>
  <si>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</si>
  <si>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</si>
  <si>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</si>
  <si>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</si>
  <si>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</si>
  <si>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</si>
  <si>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</si>
  <si>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</si>
  <si>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</si>
  <si>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</si>
  <si>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</si>
  <si>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</si>
  <si>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</si>
  <si>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</si>
  <si>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</si>
  <si>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</si>
  <si>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</si>
  <si>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</si>
  <si>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</si>
  <si>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</si>
  <si>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</si>
  <si>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</si>
  <si>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</si>
  <si>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</si>
  <si>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</si>
  <si>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</si>
  <si>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</si>
  <si>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</si>
  <si>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</si>
  <si>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</si>
  <si>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</si>
  <si>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</si>
  <si>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</si>
  <si>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</si>
  <si>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</si>
  <si>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</si>
  <si>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</si>
  <si>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</si>
  <si>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</si>
  <si>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</si>
  <si>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</si>
  <si>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</si>
  <si>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</si>
  <si>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</si>
  <si>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</si>
  <si>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</si>
  <si>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</si>
  <si>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</si>
  <si>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</si>
  <si>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</si>
  <si>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</si>
  <si>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</si>
  <si>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</si>
  <si>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</si>
  <si>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</si>
  <si>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</si>
  <si>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</si>
  <si>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</si>
  <si>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</si>
  <si>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</si>
  <si>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</si>
  <si>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</si>
  <si>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</si>
  <si>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</si>
  <si>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</si>
  <si>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</si>
  <si>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</si>
  <si>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</si>
  <si>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</si>
  <si>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</si>
  <si>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</si>
  <si>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</si>
  <si>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</si>
  <si>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</si>
  <si>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</si>
  <si>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</si>
  <si>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</si>
  <si>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</si>
  <si>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</si>
  <si>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</si>
  <si>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</si>
  <si>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</si>
  <si>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</si>
  <si>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</si>
  <si>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</si>
  <si>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</si>
  <si>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</si>
  <si>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</si>
  <si>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</si>
  <si>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</si>
  <si>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</si>
  <si>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</si>
  <si>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</si>
  <si>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</si>
  <si>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</si>
  <si>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</si>
  <si>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</si>
  <si>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</si>
  <si>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</si>
  <si>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</si>
  <si>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</si>
  <si>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</si>
  <si>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</si>
  <si>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</si>
  <si>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</si>
  <si>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</si>
  <si>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</si>
  <si>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</si>
  <si>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</si>
  <si>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</si>
  <si>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</si>
  <si>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</si>
  <si>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</si>
  <si>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</si>
  <si>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</si>
  <si>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</si>
  <si>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</si>
  <si>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</si>
  <si>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</si>
  <si>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</si>
  <si>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</si>
  <si>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</si>
  <si>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</si>
  <si>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</si>
  <si>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</si>
  <si>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</si>
  <si>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</si>
  <si>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</si>
  <si>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</si>
  <si>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</si>
  <si>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</si>
  <si>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</si>
  <si>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</si>
  <si>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</si>
  <si>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</si>
  <si>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</si>
  <si>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</si>
  <si>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</si>
  <si>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</si>
  <si>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</si>
  <si>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</si>
  <si>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</si>
  <si>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</si>
  <si>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</si>
  <si>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</si>
  <si>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</si>
  <si>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</si>
  <si>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</si>
  <si>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</si>
  <si>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</si>
  <si>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</si>
  <si>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</si>
  <si>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</si>
  <si>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</si>
  <si>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</si>
  <si>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</si>
  <si>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</si>
  <si>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</si>
  <si>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</si>
  <si>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</si>
  <si>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</si>
  <si>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</si>
  <si>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</si>
  <si>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</si>
  <si>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</si>
  <si>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</si>
  <si>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</si>
  <si>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</si>
  <si>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</si>
  <si>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</si>
  <si>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</si>
  <si>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</si>
  <si>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</si>
  <si>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</si>
  <si>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</si>
  <si>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</si>
  <si>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</si>
  <si>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</si>
  <si>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</si>
  <si>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</si>
  <si>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</si>
  <si>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</si>
  <si>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</si>
  <si>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</si>
  <si>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</si>
  <si>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</si>
  <si>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</si>
  <si>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</si>
  <si>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</si>
  <si>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</si>
  <si>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</si>
  <si>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</si>
  <si>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</si>
  <si>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</si>
  <si>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</si>
  <si>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</si>
  <si>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</si>
  <si>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</si>
  <si>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</si>
  <si>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</si>
  <si>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</si>
  <si>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</si>
  <si>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</si>
  <si>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</si>
  <si>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</si>
  <si>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</si>
  <si>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</si>
  <si>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</si>
  <si>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</si>
  <si>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</si>
  <si>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</si>
  <si>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</si>
  <si>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</si>
  <si>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</si>
  <si>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</si>
  <si>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</si>
  <si>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</si>
  <si>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</si>
  <si>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</si>
  <si>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</si>
  <si>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</si>
  <si>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</si>
  <si>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</si>
  <si>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</si>
  <si>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</si>
  <si>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</si>
  <si>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</si>
  <si>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</si>
  <si>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</si>
  <si>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</si>
  <si>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</si>
  <si>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</si>
  <si>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</si>
  <si>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</si>
  <si>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</si>
  <si>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</si>
  <si>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</si>
  <si>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</si>
  <si>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</si>
  <si>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</si>
  <si>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</si>
  <si>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</si>
  <si>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</si>
  <si>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</si>
  <si>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</si>
  <si>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</si>
  <si>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</si>
  <si>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</si>
  <si>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</si>
  <si>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</si>
  <si>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</si>
  <si>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</si>
  <si>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</si>
  <si>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</si>
  <si>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</si>
  <si>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</si>
  <si>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</si>
  <si>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</si>
  <si>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</si>
  <si>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</si>
  <si>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</si>
  <si>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</si>
  <si>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</si>
  <si>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</si>
  <si>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</si>
  <si>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</si>
  <si>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</si>
  <si>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</si>
  <si>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</si>
  <si>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</si>
  <si>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</si>
  <si>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</si>
  <si>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</si>
  <si>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</si>
  <si>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</si>
  <si>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</si>
  <si>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</si>
  <si>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</si>
  <si>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</si>
  <si>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</si>
  <si>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</si>
  <si>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</si>
  <si>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</si>
  <si>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</si>
  <si>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</si>
  <si>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</si>
  <si>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</si>
  <si>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</si>
  <si>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</si>
  <si>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</si>
  <si>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</si>
  <si>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</si>
  <si>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</si>
  <si>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</si>
  <si>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</si>
  <si>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</si>
  <si>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</si>
  <si>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</si>
  <si>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</si>
  <si>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</si>
  <si>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</si>
  <si>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</si>
  <si>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</si>
  <si>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</si>
  <si>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</si>
  <si>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</si>
  <si>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</si>
  <si>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</si>
  <si>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</si>
  <si>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</si>
  <si>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</si>
  <si>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</si>
  <si>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</si>
  <si>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</si>
  <si>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</si>
  <si>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</si>
  <si>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</si>
  <si>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</si>
  <si>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</si>
  <si>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</si>
  <si>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</si>
  <si>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</si>
  <si>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</si>
  <si>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</si>
  <si>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</si>
  <si>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</si>
  <si>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</si>
  <si>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</si>
  <si>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</si>
  <si>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</si>
  <si>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</si>
  <si>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</si>
  <si>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</si>
  <si>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</si>
  <si>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</si>
  <si>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</si>
  <si>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</si>
  <si>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</si>
  <si>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</si>
  <si>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</si>
  <si>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</si>
  <si>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</si>
  <si>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</si>
  <si>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</si>
  <si>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</si>
  <si>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</si>
  <si>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</si>
  <si>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</si>
  <si>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</si>
  <si>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</si>
  <si>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</si>
  <si>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</si>
  <si>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</si>
  <si>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</si>
  <si>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</si>
  <si>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</si>
  <si>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</si>
  <si>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</si>
  <si>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</si>
  <si>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</si>
  <si>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</si>
  <si>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</si>
  <si>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</si>
  <si>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</si>
  <si>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</si>
  <si>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</si>
  <si>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</si>
  <si>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</si>
  <si>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</si>
  <si>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</si>
  <si>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</si>
  <si>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</si>
  <si>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</si>
  <si>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</si>
  <si>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</si>
  <si>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</si>
  <si>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</si>
  <si>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</si>
  <si>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</si>
  <si>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</si>
  <si>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</si>
  <si>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</si>
  <si>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</si>
  <si>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</si>
  <si>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</si>
  <si>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</si>
  <si>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</si>
  <si>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</si>
  <si>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</si>
  <si>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</si>
  <si>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</si>
  <si>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</si>
  <si>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</si>
  <si>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</si>
  <si>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</si>
  <si>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</si>
  <si>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</si>
  <si>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</si>
  <si>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</si>
  <si>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</si>
  <si>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</si>
  <si>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</si>
  <si>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</si>
  <si>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</si>
  <si>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</si>
  <si>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</si>
  <si>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</si>
  <si>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</si>
  <si>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</si>
  <si>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</si>
  <si>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</si>
  <si>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</si>
  <si>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</si>
  <si>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</si>
  <si>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</si>
  <si>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</si>
  <si>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</si>
  <si>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</si>
  <si>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</si>
  <si>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</si>
  <si>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</si>
  <si>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</si>
  <si>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</si>
  <si>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</si>
  <si>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</si>
  <si>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</si>
  <si>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</si>
  <si>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</si>
  <si>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</si>
  <si>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</si>
  <si>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</si>
  <si>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</si>
  <si>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</si>
  <si>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</si>
  <si>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</si>
  <si>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</si>
  <si>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</si>
  <si>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</si>
  <si>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</si>
  <si>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</si>
  <si>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</si>
  <si>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</si>
  <si>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</si>
  <si>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</si>
  <si>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</si>
  <si>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</si>
  <si>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</si>
  <si>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</si>
  <si>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</si>
  <si>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</si>
  <si>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</si>
  <si>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</si>
  <si>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</si>
  <si>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</si>
  <si>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</si>
  <si>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</si>
  <si>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</si>
  <si>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</si>
  <si>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</si>
  <si>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</si>
  <si>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</si>
  <si>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</si>
  <si>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</si>
  <si>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</si>
  <si>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</si>
  <si>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</si>
  <si>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</si>
  <si>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</si>
  <si>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</si>
  <si>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</si>
  <si>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</si>
  <si>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</si>
  <si>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</si>
  <si>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</si>
  <si>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</si>
  <si>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</si>
  <si>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</si>
  <si>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</si>
  <si>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</si>
  <si>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</si>
  <si>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</si>
  <si>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</si>
  <si>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</si>
  <si>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</si>
  <si>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</si>
  <si>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</si>
  <si>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</si>
  <si>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</si>
  <si>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</si>
  <si>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</si>
  <si>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</si>
  <si>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</si>
  <si>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</si>
  <si>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</si>
  <si>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</si>
  <si>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</si>
  <si>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</si>
  <si>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</si>
  <si>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</si>
  <si>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</si>
  <si>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</si>
  <si>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</si>
  <si>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</si>
  <si>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</si>
  <si>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</si>
  <si>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</si>
  <si>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</si>
  <si>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</si>
  <si>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</si>
  <si>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</si>
  <si>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</si>
  <si>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</si>
  <si>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</si>
  <si>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</si>
  <si>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</si>
  <si>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</si>
  <si>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</si>
  <si>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</si>
  <si>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</si>
  <si>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</si>
  <si>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</si>
  <si>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</si>
  <si>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</si>
  <si>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</si>
  <si>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</si>
  <si>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</si>
  <si>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</si>
  <si>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</si>
  <si>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</si>
  <si>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</si>
  <si>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</si>
  <si>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</si>
  <si>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</si>
  <si>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</si>
  <si>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</si>
  <si>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</si>
  <si>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</si>
  <si>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</si>
  <si>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</si>
  <si>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</si>
  <si>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</si>
  <si>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</si>
  <si>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</si>
  <si>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</si>
  <si>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</si>
  <si>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</si>
  <si>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</si>
  <si>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</si>
  <si>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</si>
  <si>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</si>
  <si>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</si>
  <si>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</si>
  <si>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</si>
  <si>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</si>
  <si>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</si>
  <si>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</si>
  <si>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</si>
  <si>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</si>
  <si>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</si>
  <si>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</si>
  <si>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</si>
  <si>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</si>
  <si>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</si>
  <si>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</si>
  <si>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</si>
  <si>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</si>
  <si>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</si>
  <si>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</si>
  <si>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</si>
  <si>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</si>
  <si>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</si>
  <si>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</si>
  <si>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</si>
  <si>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</si>
  <si>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</si>
  <si>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</si>
  <si>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</si>
  <si>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</si>
  <si>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</si>
  <si>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</si>
  <si>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</si>
  <si>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</si>
  <si>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</si>
  <si>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</si>
  <si>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</si>
  <si>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</si>
  <si>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</si>
  <si>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</si>
  <si>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</si>
  <si>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</si>
  <si>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</si>
  <si>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</si>
  <si>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</si>
  <si>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</si>
  <si>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</si>
  <si>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</si>
  <si>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</si>
  <si>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</si>
  <si>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</si>
  <si>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</si>
  <si>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</si>
  <si>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</si>
  <si>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</si>
  <si>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</si>
  <si>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</si>
  <si>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</si>
  <si>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</si>
  <si>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</si>
  <si>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</si>
  <si>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</si>
  <si>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</si>
  <si>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</si>
  <si>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</si>
  <si>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</si>
  <si>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</si>
  <si>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</si>
  <si>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</si>
  <si>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</si>
  <si>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</si>
  <si>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</si>
  <si>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</si>
  <si>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</si>
  <si>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</si>
  <si>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</si>
  <si>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</si>
  <si>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</si>
  <si>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</si>
  <si>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</si>
  <si>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</si>
  <si>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</si>
  <si>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</si>
  <si>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</si>
  <si>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</si>
  <si>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</si>
  <si>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</si>
  <si>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</si>
  <si>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</si>
  <si>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</si>
  <si>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</si>
  <si>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</si>
  <si>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</si>
  <si>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</si>
  <si>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</si>
  <si>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</si>
  <si>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</si>
  <si>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</si>
  <si>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</si>
  <si>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</si>
  <si>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</si>
  <si>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</si>
  <si>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</si>
  <si>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</si>
  <si>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</si>
  <si>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</si>
  <si>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</si>
  <si>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</si>
  <si>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</si>
  <si>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</si>
  <si>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</si>
  <si>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</si>
  <si>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</si>
  <si>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</si>
  <si>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</si>
  <si>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</si>
  <si>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</si>
  <si>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</si>
  <si>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</si>
  <si>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</si>
  <si>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</si>
  <si>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</si>
  <si>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</si>
  <si>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</si>
  <si>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</si>
  <si>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</si>
  <si>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</si>
  <si>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</si>
  <si>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</si>
  <si>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</si>
  <si>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</si>
  <si>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</si>
  <si>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</si>
  <si>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</si>
  <si>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</si>
  <si>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</si>
  <si>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</si>
  <si>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</si>
  <si>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</si>
  <si>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</si>
  <si>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</si>
  <si>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</si>
  <si>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</si>
  <si>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</si>
  <si>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</si>
  <si>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</si>
  <si>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</si>
  <si>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</si>
  <si>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</si>
  <si>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</si>
  <si>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</si>
  <si>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</si>
  <si>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</si>
  <si>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</si>
  <si>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</si>
  <si>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</si>
  <si>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</si>
  <si>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</si>
  <si>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</si>
  <si>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</si>
  <si>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</si>
  <si>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</si>
  <si>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</si>
  <si>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</si>
  <si>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</si>
  <si>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</si>
  <si>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</si>
  <si>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</si>
  <si>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</si>
  <si>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</si>
  <si>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</si>
  <si>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</si>
  <si>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</si>
  <si>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</si>
  <si>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</si>
  <si>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</si>
  <si>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</si>
  <si>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</si>
  <si>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</si>
  <si>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</si>
  <si>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</si>
  <si>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</si>
  <si>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</si>
  <si>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</si>
  <si>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</si>
  <si>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</si>
  <si>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</si>
  <si>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</si>
  <si>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</si>
  <si>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</si>
  <si>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</si>
  <si>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</si>
  <si>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</si>
  <si>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</si>
  <si>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</si>
  <si>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</si>
  <si>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</si>
  <si>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</si>
  <si>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</si>
  <si>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</si>
  <si>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</si>
  <si>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</si>
  <si>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</si>
  <si>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</si>
  <si>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</si>
  <si>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</si>
  <si>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</si>
  <si>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</si>
  <si>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</si>
  <si>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</si>
  <si>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</si>
  <si>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</si>
  <si>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</si>
  <si>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</si>
  <si>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</si>
  <si>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</si>
  <si>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</si>
  <si>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</si>
  <si>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</si>
  <si>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</si>
  <si>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</si>
  <si>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</si>
  <si>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</si>
  <si>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</si>
  <si>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</si>
  <si>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</si>
  <si>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</si>
  <si>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</si>
  <si>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</si>
  <si>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</si>
  <si>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</si>
  <si>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</si>
  <si>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</si>
  <si>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</si>
  <si>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</si>
  <si>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</si>
  <si>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</si>
  <si>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</si>
  <si>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</si>
  <si>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</si>
  <si>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</si>
  <si>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</si>
  <si>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</si>
  <si>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</si>
  <si>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</si>
  <si>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</si>
  <si>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</si>
  <si>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</si>
  <si>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</si>
  <si>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</si>
  <si>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</si>
  <si>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</si>
  <si>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</si>
  <si>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</si>
  <si>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</si>
  <si>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</si>
  <si>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</si>
  <si>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</si>
  <si>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</si>
  <si>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</si>
  <si>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</si>
  <si>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</si>
  <si>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</si>
  <si>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</si>
  <si>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</si>
  <si>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</si>
  <si>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</si>
  <si>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</si>
  <si>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</si>
  <si>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</si>
  <si>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</si>
  <si>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</si>
  <si>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</si>
  <si>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</si>
  <si>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</si>
  <si>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</si>
  <si>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</si>
  <si>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</si>
  <si>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</si>
  <si>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</si>
  <si>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</si>
  <si>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</si>
  <si>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</si>
  <si>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</si>
  <si>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</si>
  <si>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</si>
  <si>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</si>
  <si>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</si>
  <si>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</si>
  <si>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</si>
  <si>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</si>
  <si>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</si>
  <si>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</si>
  <si>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</si>
  <si>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</si>
  <si>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</si>
  <si>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</si>
  <si>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</si>
  <si>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</si>
  <si>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</si>
  <si>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</si>
  <si>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</si>
  <si>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</si>
  <si>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</si>
  <si>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</si>
  <si>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</si>
  <si>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</si>
  <si>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</si>
  <si>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</si>
  <si>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</si>
  <si>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</si>
  <si>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</si>
  <si>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</si>
  <si>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</si>
  <si>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</si>
  <si>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</si>
  <si>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</si>
  <si>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</si>
  <si>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</si>
  <si>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</si>
  <si>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</si>
  <si>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</si>
  <si>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</si>
  <si>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</si>
  <si>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</si>
  <si>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</si>
  <si>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</si>
  <si>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</si>
  <si>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</si>
  <si>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</si>
  <si>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</si>
  <si>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</si>
  <si>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</si>
  <si>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</si>
  <si>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</si>
  <si>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</si>
  <si>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</si>
  <si>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</si>
  <si>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</si>
  <si>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</si>
  <si>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</si>
  <si>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</si>
  <si>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</si>
  <si>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</si>
  <si>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</si>
  <si>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</si>
  <si>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</si>
  <si>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</si>
  <si>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</si>
  <si>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</si>
  <si>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</si>
  <si>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</si>
  <si>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</si>
  <si>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</si>
  <si>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</si>
  <si>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</si>
  <si>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</si>
  <si>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</si>
  <si>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</si>
  <si>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</si>
  <si>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</si>
  <si>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</si>
  <si>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</si>
  <si>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</si>
  <si>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</si>
  <si>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</si>
  <si>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</si>
  <si>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</si>
  <si>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</si>
  <si>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</si>
  <si>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</si>
  <si>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</si>
  <si>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</si>
  <si>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</si>
  <si>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</si>
  <si>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</si>
  <si>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</si>
  <si>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</si>
  <si>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</si>
  <si>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</si>
  <si>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</si>
  <si>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</si>
  <si>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</si>
  <si>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</si>
  <si>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</si>
  <si>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</si>
  <si>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</si>
  <si>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</si>
  <si>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</si>
  <si>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</si>
  <si>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</si>
  <si>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</si>
  <si>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</si>
  <si>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</si>
  <si>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</si>
  <si>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</si>
  <si>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</si>
  <si>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</si>
  <si>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</si>
  <si>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</si>
  <si>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</si>
  <si>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</si>
  <si>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</si>
  <si>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</si>
  <si>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</si>
  <si>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</si>
  <si>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</si>
  <si>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</si>
  <si>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</si>
  <si>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</si>
  <si>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</si>
  <si>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</si>
  <si>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</si>
  <si>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</si>
  <si>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</si>
  <si>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</si>
  <si>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</si>
  <si>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</si>
  <si>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</si>
  <si>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</si>
  <si>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</si>
  <si>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</si>
  <si>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</si>
  <si>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</si>
  <si>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</si>
  <si>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</si>
  <si>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</si>
  <si>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</si>
  <si>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</si>
  <si>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</si>
  <si>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</si>
  <si>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</si>
  <si>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</si>
  <si>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</si>
  <si>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</si>
  <si>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</si>
  <si>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</si>
  <si>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</si>
  <si>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</si>
  <si>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</si>
  <si>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</si>
  <si>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</si>
  <si>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</si>
  <si>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</si>
  <si>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</si>
  <si>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</si>
  <si>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</si>
  <si>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</si>
  <si>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</si>
  <si>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</si>
  <si>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</si>
  <si>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</si>
  <si>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</si>
  <si>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</si>
  <si>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</si>
  <si>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</si>
  <si>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</si>
  <si>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</si>
  <si>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</si>
  <si>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</si>
  <si>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</si>
  <si>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</si>
  <si>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</si>
  <si>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</si>
  <si>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</si>
  <si>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</si>
  <si>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</si>
  <si>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</si>
  <si>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</si>
  <si>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</si>
  <si>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</si>
  <si>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</si>
  <si>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</si>
  <si>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</si>
  <si>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</si>
  <si>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</si>
  <si>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</si>
  <si>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</si>
  <si>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</si>
  <si>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</si>
  <si>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</si>
  <si>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</si>
  <si>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</si>
  <si>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</si>
  <si>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</si>
  <si>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</si>
  <si>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</si>
  <si>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</si>
  <si>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</si>
  <si>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</si>
  <si>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</si>
  <si>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</si>
  <si>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</si>
  <si>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</si>
  <si>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</si>
  <si>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</si>
  <si>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</si>
  <si>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</si>
  <si>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</si>
  <si>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</si>
  <si>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</si>
  <si>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</si>
  <si>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</si>
  <si>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</si>
  <si>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</si>
  <si>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</si>
  <si>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</si>
  <si>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</si>
  <si>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</si>
  <si>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</si>
  <si>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</si>
  <si>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</si>
  <si>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</si>
  <si>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</si>
  <si>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</si>
  <si>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</si>
  <si>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</si>
  <si>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</si>
  <si>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</si>
  <si>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</si>
  <si>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</si>
  <si>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</si>
  <si>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</si>
  <si>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</si>
  <si>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</si>
  <si>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</si>
  <si>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</si>
  <si>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</si>
  <si>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</si>
  <si>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</si>
  <si>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</si>
  <si>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</si>
  <si>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</si>
  <si>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</si>
  <si>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</si>
  <si>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</si>
  <si>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</si>
  <si>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</si>
  <si>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</si>
  <si>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</si>
  <si>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</si>
  <si>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</si>
  <si>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</si>
  <si>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</si>
  <si>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</si>
  <si>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</si>
  <si>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</si>
  <si>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</si>
  <si>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</si>
  <si>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</si>
  <si>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</si>
  <si>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</si>
  <si>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</si>
  <si>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</si>
  <si>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</si>
  <si>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</si>
  <si>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</si>
  <si>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</si>
  <si>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</si>
  <si>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</si>
  <si>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</si>
  <si>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</si>
  <si>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</si>
  <si>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</si>
  <si>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</si>
  <si>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</si>
  <si>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</si>
  <si>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</si>
  <si>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</si>
  <si>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</si>
  <si>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</si>
  <si>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</si>
  <si>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</si>
  <si>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</si>
  <si>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</si>
  <si>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</si>
  <si>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</si>
  <si>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</si>
  <si>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</si>
  <si>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</si>
  <si>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</si>
  <si>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</si>
  <si>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</si>
  <si>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</si>
  <si>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</si>
  <si>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</si>
  <si>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</si>
  <si>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</si>
  <si>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</si>
  <si>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</si>
  <si>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</si>
  <si>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</si>
  <si>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</si>
  <si>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</si>
  <si>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</si>
  <si>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</si>
  <si>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</si>
  <si>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</si>
  <si>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</si>
  <si>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</si>
  <si>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</si>
  <si>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</si>
  <si>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</si>
  <si>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</si>
  <si>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</si>
  <si>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</si>
  <si>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</si>
  <si>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</si>
  <si>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</si>
  <si>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</si>
  <si>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</si>
  <si>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</si>
  <si>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</si>
  <si>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</si>
  <si>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</si>
  <si>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</si>
  <si>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</si>
  <si>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</si>
  <si>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</si>
  <si>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</si>
  <si>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</si>
  <si>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</si>
  <si>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</si>
  <si>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</si>
  <si>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</si>
  <si>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</si>
  <si>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</si>
  <si>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</si>
  <si>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</si>
  <si>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</si>
  <si>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</si>
  <si>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</si>
  <si>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</si>
  <si>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</si>
  <si>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</si>
  <si>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</si>
  <si>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</si>
  <si>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</si>
  <si>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</si>
  <si>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</si>
  <si>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</si>
  <si>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</si>
  <si>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</si>
  <si>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</si>
  <si>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</si>
  <si>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</si>
  <si>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</si>
  <si>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</si>
  <si>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</si>
  <si>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</si>
  <si>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</si>
  <si>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</si>
  <si>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</si>
  <si>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</si>
  <si>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</si>
  <si>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</si>
  <si>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</si>
  <si>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</si>
  <si>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</si>
  <si>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</si>
  <si>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</si>
  <si>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</si>
  <si>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</si>
  <si>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</si>
  <si>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</si>
  <si>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</si>
  <si>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</si>
  <si>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</si>
  <si>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</si>
  <si>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</si>
  <si>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</si>
  <si>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</si>
  <si>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</si>
  <si>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</si>
  <si>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</si>
  <si>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</si>
  <si>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</si>
  <si>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</si>
  <si>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</si>
  <si>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</si>
  <si>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</si>
  <si>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</si>
  <si>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</si>
  <si>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</si>
  <si>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</si>
  <si>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</si>
  <si>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</si>
  <si>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</si>
  <si>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</si>
  <si>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</si>
  <si>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</si>
  <si>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</si>
  <si>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</si>
  <si>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</si>
  <si>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</si>
  <si>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</si>
  <si>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</si>
  <si>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</si>
  <si>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</si>
  <si>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</si>
  <si>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</si>
  <si>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</si>
  <si>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</si>
  <si>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</si>
  <si>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</si>
  <si>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</si>
  <si>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</si>
  <si>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</si>
  <si>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</si>
  <si>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</si>
  <si>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</si>
  <si>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</si>
  <si>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</si>
  <si>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</si>
  <si>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</si>
  <si>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</si>
  <si>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</si>
  <si>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</si>
  <si>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</si>
  <si>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</si>
  <si>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</si>
  <si>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</si>
  <si>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</si>
  <si>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</si>
  <si>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</si>
  <si>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</si>
  <si>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</si>
  <si>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</si>
  <si>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</si>
  <si>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</si>
  <si>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</si>
  <si>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</si>
  <si>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</si>
  <si>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</si>
  <si>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</si>
  <si>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</si>
  <si>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</si>
  <si>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</si>
  <si>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</si>
  <si>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</si>
  <si>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</si>
  <si>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</si>
  <si>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</si>
  <si>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</si>
  <si>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</si>
  <si>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</si>
  <si>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</si>
  <si>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</si>
  <si>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</si>
  <si>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</si>
  <si>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</si>
  <si>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</si>
  <si>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</si>
  <si>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</si>
  <si>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</si>
  <si>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</si>
  <si>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</si>
  <si>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</si>
  <si>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</si>
  <si>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</si>
  <si>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</si>
  <si>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</si>
  <si>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</si>
  <si>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</si>
  <si>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</si>
  <si>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</si>
  <si>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</si>
  <si>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</si>
  <si>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</si>
  <si>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</si>
  <si>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</si>
  <si>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</si>
  <si>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</si>
  <si>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</si>
  <si>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</si>
  <si>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</si>
  <si>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</si>
  <si>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</si>
  <si>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</si>
  <si>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</si>
  <si>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</si>
  <si>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</si>
  <si>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</si>
  <si>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</si>
  <si>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</si>
  <si>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</si>
  <si>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</si>
  <si>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</si>
  <si>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</si>
  <si>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</si>
  <si>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</si>
  <si>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</si>
  <si>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</si>
  <si>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</si>
  <si>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</si>
  <si>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</si>
  <si>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</si>
  <si>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</si>
  <si>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</si>
  <si>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</si>
  <si>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</si>
  <si>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</si>
  <si>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</si>
  <si>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</si>
  <si>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</si>
  <si>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</si>
  <si>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</si>
  <si>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</si>
  <si>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</si>
  <si>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</si>
  <si>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</si>
  <si>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</si>
  <si>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</si>
  <si>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</si>
  <si>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</si>
  <si>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</si>
  <si>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</si>
  <si>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</si>
  <si>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</si>
  <si>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</si>
  <si>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</si>
  <si>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</si>
  <si>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</si>
  <si>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</si>
  <si>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</si>
  <si>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</si>
  <si>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</si>
  <si>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</si>
  <si>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</si>
  <si>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</si>
  <si>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</si>
  <si>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</si>
  <si>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</si>
  <si>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</si>
  <si>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</si>
  <si>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</si>
  <si>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</si>
  <si>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</si>
  <si>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</si>
  <si>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</si>
  <si>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</si>
  <si>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</si>
  <si>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</si>
  <si>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</si>
  <si>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</si>
  <si>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</si>
  <si>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</si>
  <si>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</si>
  <si>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</si>
  <si>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</si>
  <si>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</si>
  <si>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</si>
  <si>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</si>
  <si>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</si>
  <si>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</si>
  <si>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</si>
  <si>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</si>
  <si>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</si>
  <si>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</si>
  <si>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</si>
  <si>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</si>
  <si>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</si>
  <si>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</si>
  <si>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</si>
  <si>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</si>
  <si>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</si>
  <si>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</si>
  <si>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</si>
  <si>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</si>
  <si>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</si>
  <si>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</si>
  <si>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</si>
  <si>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</si>
  <si>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</si>
  <si>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</si>
  <si>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</si>
  <si>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</si>
  <si>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</si>
  <si>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</si>
  <si>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</si>
  <si>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</si>
  <si>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</si>
  <si>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</si>
  <si>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</si>
  <si>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</si>
  <si>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</si>
  <si>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</si>
  <si>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</si>
  <si>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</si>
  <si>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</si>
  <si>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</si>
  <si>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</si>
  <si>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</si>
  <si>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</si>
  <si>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</si>
  <si>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</si>
  <si>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</si>
  <si>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</si>
  <si>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</si>
  <si>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</si>
  <si>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</si>
  <si>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</si>
  <si>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</si>
  <si>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</si>
  <si>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</si>
  <si>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</si>
  <si>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</si>
  <si>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</si>
  <si>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</si>
  <si>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</si>
  <si>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</si>
  <si>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</si>
  <si>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</si>
  <si>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</si>
  <si>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</si>
  <si>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</si>
  <si>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</si>
  <si>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</si>
  <si>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</si>
  <si>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</si>
  <si>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</si>
  <si>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</si>
  <si>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</si>
  <si>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</si>
  <si>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</si>
  <si>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</si>
  <si>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</si>
  <si>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</si>
  <si>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</si>
  <si>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</si>
  <si>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</si>
  <si>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</si>
  <si>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</si>
  <si>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</si>
  <si>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</si>
  <si>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</si>
  <si>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</si>
  <si>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</si>
  <si>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</si>
  <si>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</si>
  <si>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</si>
  <si>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</si>
  <si>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</si>
  <si>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</si>
  <si>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</si>
  <si>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</si>
  <si>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</si>
  <si>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</si>
  <si>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</si>
  <si>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</si>
  <si>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</si>
  <si>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</si>
  <si>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</si>
  <si>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</si>
  <si>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</si>
  <si>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</si>
  <si>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</si>
  <si>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</si>
  <si>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</si>
  <si>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</si>
  <si>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</si>
  <si>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</si>
  <si>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</si>
  <si>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</si>
  <si>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</si>
  <si>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</si>
  <si>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</si>
  <si>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</si>
  <si>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</si>
  <si>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</si>
  <si>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</si>
  <si>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</si>
  <si>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</si>
  <si>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</si>
  <si>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</si>
  <si>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</si>
  <si>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</si>
  <si>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</si>
  <si>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</si>
  <si>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</si>
  <si>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</si>
  <si>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</si>
  <si>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</si>
  <si>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</si>
  <si>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</si>
  <si>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</si>
  <si>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</si>
  <si>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</si>
  <si>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</si>
  <si>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</si>
  <si>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</si>
  <si>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</si>
  <si>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</si>
  <si>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</si>
  <si>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</si>
  <si>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</si>
  <si>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</si>
  <si>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</si>
  <si>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</si>
  <si>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</si>
  <si>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</si>
  <si>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</si>
  <si>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</si>
  <si>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</si>
  <si>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</si>
  <si>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</si>
  <si>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</si>
  <si>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</si>
  <si>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</si>
  <si>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</si>
  <si>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</si>
  <si>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</si>
  <si>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</si>
  <si>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</si>
  <si>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</si>
  <si>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</si>
  <si>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</si>
  <si>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</si>
  <si>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</si>
  <si>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</si>
  <si>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</si>
  <si>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</si>
  <si>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</si>
  <si>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</si>
  <si>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</si>
  <si>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</si>
  <si>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</si>
  <si>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</si>
  <si>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</si>
  <si>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</si>
  <si>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</si>
  <si>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</si>
  <si>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</si>
  <si>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</si>
  <si>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</si>
  <si>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</si>
  <si>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</si>
  <si>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</si>
  <si>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</si>
  <si>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</si>
  <si>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</si>
  <si>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</si>
  <si>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</si>
  <si>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</si>
  <si>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</si>
  <si>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</si>
  <si>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</si>
  <si>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</si>
  <si>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</si>
  <si>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</si>
  <si>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</si>
  <si>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</si>
  <si>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</si>
  <si>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</si>
  <si>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</si>
  <si>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</si>
  <si>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</si>
  <si>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</si>
  <si>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</si>
  <si>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</si>
  <si>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</si>
  <si>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</si>
  <si>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</si>
  <si>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</si>
  <si>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</si>
  <si>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</si>
  <si>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</si>
  <si>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</si>
  <si>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</si>
  <si>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</si>
  <si>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</si>
  <si>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</si>
  <si>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</si>
  <si>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</si>
  <si>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</si>
  <si>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</si>
  <si>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</si>
  <si>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</si>
  <si>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</si>
  <si>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</si>
  <si>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</si>
  <si>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</si>
  <si>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</si>
  <si>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</si>
  <si>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</si>
  <si>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</si>
  <si>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</si>
  <si>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</si>
  <si>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</si>
  <si>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</si>
  <si>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</si>
  <si>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</si>
  <si>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</si>
  <si>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</si>
  <si>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</si>
  <si>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</si>
  <si>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</si>
  <si>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</si>
  <si>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</si>
  <si>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</si>
  <si>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</si>
  <si>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</si>
  <si>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</si>
  <si>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</si>
  <si>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</si>
  <si>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</si>
  <si>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</si>
  <si>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</si>
  <si>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</si>
  <si>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</si>
  <si>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</si>
  <si>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</si>
  <si>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</si>
  <si>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</si>
  <si>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</si>
  <si>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</si>
  <si>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</si>
  <si>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</si>
  <si>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</si>
  <si>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</si>
  <si>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</si>
  <si>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</si>
  <si>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</si>
  <si>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</si>
  <si>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</si>
  <si>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</si>
  <si>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</si>
  <si>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</si>
  <si>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</si>
  <si>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</si>
  <si>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</si>
  <si>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</si>
  <si>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</si>
  <si>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</si>
  <si>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</si>
  <si>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</si>
  <si>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</si>
  <si>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</si>
  <si>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</si>
  <si>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</si>
  <si>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</si>
  <si>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</si>
  <si>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</si>
  <si>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</si>
  <si>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</si>
  <si>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</si>
  <si>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</si>
  <si>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</si>
  <si>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</si>
  <si>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</si>
  <si>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</si>
  <si>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</si>
  <si>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</si>
  <si>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</si>
  <si>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</si>
  <si>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</si>
  <si>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</si>
  <si>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</si>
  <si>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</si>
  <si>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</si>
  <si>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</si>
  <si>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</si>
  <si>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</si>
  <si>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</si>
  <si>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</si>
  <si>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</si>
  <si>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</si>
  <si>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</si>
  <si>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</si>
  <si>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</si>
  <si>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</si>
  <si>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</si>
  <si>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</si>
  <si>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</si>
  <si>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</si>
  <si>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</si>
  <si>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</si>
  <si>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</si>
  <si>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</si>
  <si>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</si>
  <si>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</si>
  <si>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</si>
  <si>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</si>
  <si>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</si>
  <si>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</si>
  <si>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</si>
  <si>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</si>
  <si>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</si>
  <si>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</si>
  <si>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</si>
  <si>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</si>
  <si>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</si>
  <si>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</si>
  <si>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</si>
  <si>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</si>
  <si>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</si>
  <si>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</si>
  <si>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</si>
  <si>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</si>
  <si>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</si>
  <si>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</si>
  <si>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</si>
  <si>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</si>
  <si>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</si>
  <si>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</si>
  <si>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</si>
  <si>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</si>
  <si>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</si>
  <si>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</si>
  <si>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</si>
  <si>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</si>
  <si>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</si>
  <si>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</si>
  <si>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</si>
  <si>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</si>
  <si>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</si>
  <si>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</si>
  <si>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</si>
  <si>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</si>
  <si>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</si>
  <si>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</si>
  <si>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</si>
  <si>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</si>
  <si>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</si>
  <si>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</si>
  <si>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</si>
  <si>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</si>
  <si>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</si>
  <si>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</si>
  <si>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</si>
  <si>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</si>
  <si>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</si>
  <si>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</si>
  <si>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</si>
  <si>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</si>
  <si>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</si>
  <si>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</si>
  <si>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</si>
  <si>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</si>
  <si>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</si>
  <si>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</si>
  <si>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</si>
  <si>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</si>
  <si>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</si>
  <si>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</si>
  <si>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</si>
  <si>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</si>
  <si>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</si>
  <si>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</si>
  <si>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</si>
  <si>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</si>
  <si>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</si>
  <si>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</si>
  <si>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</si>
  <si>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</si>
  <si>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</si>
  <si>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</si>
  <si>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</si>
  <si>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</si>
  <si>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</si>
  <si>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</si>
  <si>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</si>
  <si>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</si>
  <si>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</si>
  <si>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</si>
  <si>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</si>
  <si>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</si>
  <si>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</si>
  <si>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</si>
  <si>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</si>
  <si>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</si>
  <si>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</si>
  <si>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</si>
  <si>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</si>
  <si>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</si>
  <si>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</si>
  <si>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</si>
  <si>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</si>
  <si>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</si>
  <si>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</si>
  <si>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</si>
  <si>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</si>
  <si>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</si>
  <si>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</si>
  <si>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</si>
  <si>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</si>
  <si>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</si>
  <si>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</si>
  <si>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</si>
  <si>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</si>
  <si>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</si>
  <si>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</si>
  <si>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</si>
  <si>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</si>
  <si>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</si>
  <si>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</si>
  <si>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</si>
  <si>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</si>
  <si>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</si>
  <si>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</si>
  <si>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</si>
  <si>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</si>
  <si>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</si>
  <si>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</si>
  <si>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</si>
  <si>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</si>
  <si>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</si>
  <si>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</si>
  <si>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</si>
  <si>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</si>
  <si>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</si>
  <si>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</si>
  <si>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</si>
  <si>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</si>
  <si>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</si>
  <si>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</si>
  <si>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</si>
  <si>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</si>
  <si>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</si>
  <si>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</si>
  <si>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</si>
  <si>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</si>
  <si>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</si>
  <si>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</si>
  <si>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</si>
  <si>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</si>
  <si>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</si>
  <si>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</si>
  <si>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</si>
  <si>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</si>
  <si>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</si>
  <si>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</si>
  <si>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</si>
  <si>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</si>
  <si>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</si>
  <si>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</si>
  <si>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</si>
  <si>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</si>
  <si>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</si>
  <si>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</si>
  <si>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</si>
  <si>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</si>
  <si>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</si>
  <si>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</si>
  <si>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</si>
  <si>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</si>
  <si>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</si>
  <si>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</si>
  <si>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</si>
  <si>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</si>
  <si>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</si>
  <si>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</si>
  <si>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</si>
  <si>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</si>
  <si>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</si>
  <si>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</si>
  <si>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</si>
  <si>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</si>
  <si>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</si>
  <si>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</si>
  <si>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</si>
  <si>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</si>
  <si>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</si>
  <si>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</si>
  <si>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</si>
  <si>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</si>
  <si>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</si>
  <si>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</si>
  <si>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</si>
  <si>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</si>
  <si>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</si>
  <si>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</si>
  <si>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</si>
  <si>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</si>
  <si>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</si>
  <si>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</si>
  <si>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</si>
  <si>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</si>
  <si>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</si>
  <si>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</si>
  <si>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</si>
  <si>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</si>
  <si>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</si>
  <si>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</si>
  <si>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</si>
  <si>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</si>
  <si>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</si>
  <si>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</si>
  <si>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</si>
  <si>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</si>
  <si>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</si>
  <si>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</si>
  <si>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</si>
  <si>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</si>
  <si>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</si>
  <si>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</si>
  <si>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</si>
  <si>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</si>
  <si>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</si>
  <si>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</si>
  <si>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</si>
  <si>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</si>
  <si>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</si>
  <si>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</si>
  <si>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</si>
  <si>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</si>
  <si>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</si>
  <si>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</si>
  <si>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</si>
  <si>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</si>
  <si>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</si>
  <si>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</si>
  <si>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</si>
  <si>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</si>
  <si>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</si>
  <si>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</si>
  <si>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</si>
  <si>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</si>
  <si>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</si>
  <si>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</si>
  <si>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</si>
  <si>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</si>
  <si>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</si>
  <si>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</si>
  <si>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</si>
  <si>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</si>
  <si>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</si>
  <si>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</si>
  <si>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</si>
  <si>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</si>
  <si>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</si>
  <si>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</si>
  <si>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</si>
  <si>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</si>
  <si>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</si>
  <si>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</si>
  <si>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</si>
  <si>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</si>
  <si>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</si>
  <si>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</si>
  <si>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</si>
  <si>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</si>
  <si>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</si>
  <si>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</si>
  <si>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</si>
  <si>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</si>
  <si>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</si>
  <si>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</si>
  <si>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</si>
  <si>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</si>
  <si>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</si>
  <si>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</si>
  <si>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</si>
  <si>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</si>
  <si>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</si>
  <si>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</si>
  <si>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</si>
  <si>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</si>
  <si>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</si>
  <si>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</si>
  <si>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</si>
  <si>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</si>
  <si>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</si>
  <si>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</si>
  <si>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</si>
  <si>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</si>
  <si>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</si>
  <si>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</si>
  <si>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</si>
  <si>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</si>
  <si>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</si>
  <si>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</si>
  <si>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</si>
  <si>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</si>
  <si>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</si>
  <si>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</si>
  <si>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</si>
  <si>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</si>
  <si>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</si>
  <si>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</si>
  <si>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</si>
  <si>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</si>
  <si>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</si>
  <si>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</si>
  <si>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</si>
  <si>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</si>
  <si>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</si>
  <si>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</si>
  <si>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</si>
  <si>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</si>
  <si>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</si>
  <si>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</si>
  <si>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</si>
  <si>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</si>
  <si>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</si>
  <si>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</si>
  <si>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</si>
  <si>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</si>
  <si>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</si>
  <si>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</si>
  <si>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</si>
  <si>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</si>
  <si>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</si>
  <si>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</si>
  <si>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</si>
  <si>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</si>
  <si>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</si>
  <si>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</si>
  <si>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</si>
  <si>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</si>
  <si>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</si>
  <si>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</si>
  <si>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</si>
  <si>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</si>
  <si>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</si>
  <si>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</si>
  <si>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</si>
  <si>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</si>
  <si>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</si>
  <si>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</si>
  <si>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</si>
  <si>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</si>
  <si>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</si>
  <si>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</si>
  <si>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</si>
  <si>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</si>
  <si>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</si>
  <si>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</si>
  <si>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</si>
  <si>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</si>
  <si>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</si>
  <si>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</si>
  <si>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</si>
  <si>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</si>
  <si>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</si>
  <si>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</si>
  <si>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</si>
  <si>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</si>
  <si>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</si>
  <si>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</si>
  <si>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</si>
  <si>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</si>
  <si>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</si>
  <si>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</si>
  <si>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</si>
  <si>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</si>
  <si>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</si>
  <si>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</si>
  <si>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</si>
  <si>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</si>
  <si>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</si>
  <si>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</si>
  <si>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</si>
  <si>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</si>
  <si>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</si>
  <si>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</si>
  <si>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</si>
  <si>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</si>
  <si>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</si>
  <si>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</si>
  <si>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</si>
  <si>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</si>
  <si>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</si>
  <si>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</si>
  <si>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</si>
  <si>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</si>
  <si>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</si>
  <si>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</si>
  <si>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</si>
  <si>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</si>
  <si>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</si>
  <si>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</si>
  <si>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</si>
  <si>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</si>
  <si>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</si>
  <si>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</si>
  <si>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</si>
  <si>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</si>
  <si>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</si>
  <si>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</si>
  <si>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</si>
  <si>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</si>
  <si>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</si>
  <si>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</si>
  <si>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</si>
  <si>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</si>
  <si>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</si>
  <si>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</si>
  <si>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</si>
  <si>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</si>
  <si>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</si>
  <si>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</si>
  <si>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</si>
  <si>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</si>
  <si>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</si>
  <si>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</si>
  <si>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</si>
  <si>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</si>
  <si>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</si>
  <si>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</si>
  <si>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</si>
  <si>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</si>
  <si>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</si>
  <si>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</si>
  <si>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</si>
  <si>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</si>
  <si>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</si>
  <si>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</si>
  <si>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</si>
  <si>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</si>
  <si>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</si>
  <si>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</si>
  <si>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</si>
  <si>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</si>
  <si>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</si>
  <si>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</si>
  <si>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</si>
  <si>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</si>
  <si>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</si>
  <si>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</si>
  <si>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</si>
  <si>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</si>
  <si>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</si>
  <si>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</si>
  <si>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</si>
  <si>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</si>
  <si>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</si>
  <si>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</si>
  <si>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</si>
  <si>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</si>
  <si>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</si>
  <si>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</si>
  <si>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</si>
  <si>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</si>
  <si>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</si>
  <si>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</si>
  <si>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</si>
  <si>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</si>
  <si>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</si>
  <si>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</si>
  <si>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</si>
  <si>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</si>
  <si>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</si>
  <si>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</si>
  <si>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</si>
  <si>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</si>
  <si>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</si>
  <si>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</si>
  <si>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</si>
  <si>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</si>
  <si>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</si>
  <si>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</si>
  <si>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</si>
  <si>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</si>
  <si>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</si>
  <si>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</si>
  <si>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</si>
  <si>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</si>
  <si>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</si>
  <si>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</si>
  <si>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</si>
  <si>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</si>
  <si>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</si>
  <si>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</si>
  <si>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</si>
  <si>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</si>
  <si>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</si>
  <si>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</si>
  <si>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</si>
  <si>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</si>
  <si>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</si>
  <si>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</si>
  <si>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</si>
  <si>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</si>
  <si>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</si>
  <si>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</si>
  <si>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</si>
  <si>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</si>
  <si>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</si>
  <si>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</si>
  <si>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</si>
  <si>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</si>
  <si>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</si>
  <si>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</si>
  <si>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</si>
  <si>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</si>
  <si>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</si>
  <si>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</si>
  <si>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</si>
  <si>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</si>
  <si>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</si>
  <si>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</si>
  <si>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</si>
  <si>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</si>
  <si>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</si>
  <si>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</si>
  <si>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</si>
  <si>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</si>
  <si>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</si>
  <si>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</si>
  <si>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</si>
  <si>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</si>
  <si>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</si>
  <si>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</si>
  <si>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</si>
  <si>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</si>
  <si>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</si>
  <si>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</si>
  <si>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</si>
  <si>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</si>
  <si>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</si>
  <si>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</si>
  <si>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</si>
  <si>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</si>
  <si>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</si>
  <si>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</si>
  <si>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</si>
  <si>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</si>
  <si>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</si>
  <si>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</si>
  <si>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</si>
  <si>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</si>
  <si>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</si>
  <si>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</si>
  <si>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</si>
  <si>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</si>
  <si>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</si>
  <si>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</si>
  <si>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</si>
  <si>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</si>
  <si>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</si>
  <si>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</si>
  <si>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</si>
  <si>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</si>
  <si>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</si>
  <si>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</si>
  <si>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</si>
  <si>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</si>
  <si>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</si>
  <si>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</si>
  <si>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</si>
  <si>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</si>
  <si>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</si>
  <si>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</si>
  <si>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</si>
  <si>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</si>
  <si>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</si>
  <si>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</si>
  <si>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</si>
  <si>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</si>
  <si>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</si>
  <si>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</si>
  <si>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</si>
  <si>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</si>
  <si>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</si>
  <si>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</si>
  <si>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</si>
  <si>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</si>
  <si>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</si>
  <si>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</si>
  <si>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</si>
  <si>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</si>
  <si>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</si>
  <si>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</si>
  <si>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</si>
  <si>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</si>
  <si>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</si>
  <si>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</si>
  <si>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</si>
  <si>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</si>
  <si>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</si>
  <si>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</si>
  <si>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</si>
  <si>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</si>
  <si>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</si>
  <si>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</si>
  <si>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</si>
  <si>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</si>
  <si>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</si>
  <si>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</si>
  <si>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</si>
  <si>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</si>
  <si>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</si>
  <si>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</si>
  <si>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</si>
  <si>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</si>
  <si>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</si>
  <si>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</si>
  <si>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</si>
  <si>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</si>
  <si>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</si>
  <si>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</si>
  <si>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</si>
  <si>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</si>
  <si>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</si>
  <si>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</si>
  <si>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</si>
  <si>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</si>
  <si>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</si>
  <si>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</si>
  <si>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</si>
  <si>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</si>
  <si>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</si>
  <si>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</si>
  <si>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</si>
  <si>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</si>
  <si>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</si>
  <si>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</si>
  <si>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</si>
  <si>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</si>
  <si>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</si>
  <si>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</si>
  <si>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</si>
  <si>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</si>
  <si>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</si>
  <si>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</si>
  <si>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</si>
  <si>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</si>
  <si>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</si>
  <si>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</si>
  <si>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</si>
  <si>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</si>
  <si>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</si>
  <si>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</si>
  <si>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</si>
  <si>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</si>
  <si>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</si>
  <si>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</si>
  <si>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</si>
  <si>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</si>
  <si>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</si>
  <si>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</si>
  <si>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</si>
  <si>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</si>
  <si>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</si>
  <si>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</si>
  <si>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</si>
  <si>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</si>
  <si>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</si>
  <si>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</si>
  <si>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</si>
  <si>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</si>
  <si>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</si>
  <si>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</si>
  <si>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</si>
  <si>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</si>
  <si>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</si>
  <si>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</si>
  <si>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</si>
  <si>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</si>
  <si>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</si>
  <si>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</si>
  <si>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</si>
  <si>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</si>
  <si>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</si>
  <si>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</si>
  <si>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</si>
  <si>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</si>
  <si>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</si>
  <si>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</si>
  <si>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</si>
  <si>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</si>
  <si>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</si>
  <si>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</si>
  <si>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</si>
  <si>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</si>
  <si>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</si>
  <si>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</si>
  <si>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</si>
  <si>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</si>
  <si>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</si>
  <si>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</si>
  <si>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</si>
  <si>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</si>
  <si>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</si>
  <si>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</si>
  <si>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</si>
  <si>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</si>
  <si>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</si>
  <si>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</si>
  <si>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</si>
  <si>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</si>
  <si>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</si>
  <si>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</si>
  <si>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</si>
  <si>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</si>
  <si>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</si>
  <si>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</si>
  <si>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</si>
  <si>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</si>
  <si>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</si>
  <si>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</si>
  <si>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</si>
  <si>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</si>
  <si>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</si>
  <si>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</si>
  <si>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</si>
  <si>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</si>
  <si>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</si>
  <si>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</si>
  <si>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</si>
  <si>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</si>
  <si>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</si>
  <si>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</si>
  <si>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</si>
  <si>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</si>
  <si>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</si>
  <si>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</si>
  <si>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</si>
  <si>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</si>
  <si>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</si>
  <si>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</si>
  <si>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</si>
  <si>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</si>
  <si>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</si>
  <si>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</si>
  <si>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</si>
  <si>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</si>
  <si>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</si>
  <si>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</si>
  <si>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</si>
  <si>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</si>
  <si>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</si>
  <si>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</si>
  <si>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</si>
  <si>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</si>
  <si>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</si>
  <si>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</si>
  <si>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</si>
  <si>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</si>
  <si>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</si>
  <si>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</si>
  <si>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</si>
  <si>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</si>
  <si>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</si>
  <si>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</si>
  <si>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</si>
  <si>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</si>
  <si>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</si>
  <si>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</si>
  <si>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</si>
  <si>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</si>
  <si>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</si>
  <si>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</si>
  <si>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</si>
  <si>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</si>
  <si>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</si>
  <si>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</si>
  <si>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</si>
  <si>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</si>
  <si>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</si>
  <si>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</si>
  <si>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</si>
  <si>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</si>
  <si>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</si>
  <si>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</si>
  <si>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</si>
  <si>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</si>
  <si>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</si>
  <si>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</si>
  <si>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</si>
  <si>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</si>
  <si>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</si>
  <si>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</si>
  <si>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</si>
  <si>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</si>
  <si>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</si>
  <si>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</si>
  <si>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</si>
  <si>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</si>
  <si>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</si>
  <si>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</si>
  <si>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</si>
  <si>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</si>
  <si>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</si>
  <si>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</si>
  <si>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</si>
  <si>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</si>
  <si>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</si>
  <si>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</si>
  <si>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</si>
  <si>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</si>
  <si>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</si>
  <si>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</si>
  <si>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</si>
  <si>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</si>
  <si>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</si>
  <si>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</si>
  <si>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</si>
  <si>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</si>
  <si>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</si>
  <si>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</si>
  <si>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</si>
  <si>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</si>
  <si>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</si>
  <si>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</si>
  <si>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</si>
  <si>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</si>
  <si>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</si>
  <si>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</si>
  <si>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</si>
  <si>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</si>
  <si>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</si>
  <si>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</si>
  <si>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</si>
  <si>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</si>
  <si>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</si>
  <si>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</si>
  <si>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</si>
  <si>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</si>
  <si>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</si>
  <si>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</si>
  <si>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</si>
  <si>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</si>
  <si>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</si>
  <si>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</si>
  <si>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</si>
  <si>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</si>
  <si>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</si>
  <si>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</si>
  <si>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</si>
  <si>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</si>
  <si>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</si>
  <si>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</si>
  <si>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</si>
  <si>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</si>
  <si>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</si>
  <si>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</si>
  <si>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</si>
  <si>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</si>
  <si>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</si>
  <si>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</si>
  <si>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</si>
  <si>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</si>
  <si>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</si>
  <si>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</si>
  <si>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</si>
  <si>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</si>
  <si>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</si>
  <si>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</si>
  <si>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</si>
  <si>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</si>
  <si>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</si>
  <si>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</si>
  <si>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</si>
  <si>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</si>
  <si>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</si>
  <si>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</si>
  <si>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</si>
  <si>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</si>
  <si>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</si>
  <si>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</si>
  <si>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</si>
  <si>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</si>
  <si>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</si>
  <si>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</si>
  <si>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</si>
  <si>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</si>
  <si>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</si>
  <si>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</si>
  <si>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</si>
  <si>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</si>
  <si>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</si>
  <si>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</si>
  <si>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</si>
  <si>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</si>
  <si>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</si>
  <si>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</si>
  <si>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</si>
  <si>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</si>
  <si>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</si>
  <si>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</si>
  <si>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</si>
  <si>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</si>
  <si>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</si>
  <si>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</si>
  <si>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</si>
  <si>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</si>
  <si>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</si>
  <si>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</si>
  <si>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</si>
  <si>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</si>
  <si>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</si>
  <si>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</si>
  <si>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</si>
  <si>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</si>
  <si>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</si>
  <si>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</si>
  <si>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</si>
  <si>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</si>
  <si>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</si>
  <si>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</si>
  <si>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</si>
  <si>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</si>
  <si>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</si>
  <si>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</si>
  <si>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</si>
  <si>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</si>
  <si>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</si>
  <si>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</si>
  <si>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</si>
  <si>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</si>
  <si>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</si>
  <si>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</si>
  <si>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</si>
  <si>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</si>
  <si>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</si>
  <si>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</si>
  <si>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</si>
  <si>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</si>
  <si>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</si>
  <si>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</si>
  <si>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</si>
  <si>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</si>
  <si>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</si>
  <si>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</si>
  <si>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</si>
  <si>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</si>
  <si>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</si>
  <si>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</si>
  <si>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</si>
  <si>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</si>
  <si>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</si>
  <si>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</si>
  <si>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</si>
  <si>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</si>
  <si>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</si>
  <si>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</si>
  <si>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</si>
  <si>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</si>
  <si>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</si>
  <si>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</si>
  <si>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</si>
  <si>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</si>
  <si>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</si>
  <si>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</si>
  <si>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</si>
  <si>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</si>
  <si>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</si>
  <si>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</si>
  <si>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</si>
  <si>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</si>
  <si>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</si>
  <si>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</si>
  <si>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</si>
  <si>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</si>
  <si>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</si>
  <si>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</si>
  <si>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</si>
  <si>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</si>
  <si>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</si>
  <si>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</si>
  <si>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</si>
  <si>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</si>
  <si>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</si>
  <si>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</si>
  <si>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</si>
  <si>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</si>
  <si>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</si>
  <si>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</si>
  <si>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</si>
  <si>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</si>
  <si>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</si>
  <si>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</si>
  <si>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</si>
  <si>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</si>
  <si>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</si>
  <si>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</si>
  <si>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</si>
  <si>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</si>
  <si>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</si>
  <si>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</si>
  <si>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</si>
  <si>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</si>
  <si>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</si>
  <si>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</si>
  <si>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</si>
  <si>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</si>
  <si>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</si>
  <si>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</si>
  <si>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</si>
  <si>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</si>
  <si>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</si>
  <si>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</si>
  <si>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</si>
  <si>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</si>
  <si>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</si>
  <si>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</si>
  <si>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</si>
  <si>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</si>
  <si>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</si>
  <si>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</si>
  <si>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</si>
  <si>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</si>
  <si>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</si>
  <si>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</si>
  <si>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</si>
  <si>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</si>
  <si>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</si>
  <si>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</si>
  <si>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</si>
  <si>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</si>
  <si>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</si>
  <si>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</si>
  <si>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</si>
  <si>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</si>
  <si>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</si>
  <si>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</si>
  <si>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</si>
  <si>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</si>
  <si>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</si>
  <si>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</si>
  <si>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</si>
  <si>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</si>
  <si>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</si>
  <si>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</si>
  <si>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</si>
  <si>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</si>
  <si>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</si>
  <si>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</si>
  <si>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</si>
  <si>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</si>
  <si>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</si>
  <si>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</si>
  <si>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</si>
  <si>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</si>
  <si>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</si>
  <si>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</si>
  <si>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</si>
  <si>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</si>
  <si>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</si>
  <si>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</si>
  <si>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</si>
  <si>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</si>
  <si>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</si>
  <si>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</si>
  <si>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</si>
  <si>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</si>
  <si>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</si>
  <si>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</si>
  <si>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</si>
  <si>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</si>
  <si>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</si>
  <si>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</si>
  <si>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</si>
  <si>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</si>
  <si>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</si>
  <si>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</si>
  <si>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</si>
  <si>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</si>
  <si>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</si>
  <si>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</si>
  <si>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</si>
  <si>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</si>
  <si>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</si>
  <si>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</si>
  <si>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</si>
  <si>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</si>
  <si>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</si>
  <si>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</si>
  <si>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</si>
  <si>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</si>
  <si>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</si>
  <si>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</si>
  <si>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</si>
  <si>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</si>
  <si>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</si>
  <si>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</si>
  <si>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</si>
  <si>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</si>
  <si>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</si>
  <si>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</si>
  <si>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</si>
  <si>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</si>
  <si>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</si>
  <si>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</si>
  <si>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</si>
  <si>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</si>
  <si>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</si>
  <si>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</si>
  <si>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</si>
  <si>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</si>
  <si>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</si>
  <si>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</si>
  <si>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</si>
  <si>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</si>
  <si>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</si>
  <si>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</si>
  <si>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</si>
  <si>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</si>
  <si>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</si>
  <si>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</si>
  <si>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</si>
  <si>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</si>
  <si>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</si>
  <si>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</si>
  <si>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</si>
  <si>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</si>
  <si>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</si>
  <si>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</si>
  <si>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</si>
  <si>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</si>
  <si>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</si>
  <si>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</si>
  <si>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</si>
  <si>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</si>
  <si>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</si>
  <si>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</si>
  <si>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</si>
  <si>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</si>
  <si>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</si>
  <si>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</si>
  <si>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</si>
  <si>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</si>
  <si>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</si>
  <si>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</si>
  <si>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</si>
  <si>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</si>
  <si>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</si>
  <si>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</si>
  <si>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</si>
  <si>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</si>
  <si>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</si>
  <si>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</si>
  <si>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</si>
  <si>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</si>
  <si>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</si>
  <si>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</si>
  <si>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</si>
  <si>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</si>
  <si>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</si>
  <si>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</si>
  <si>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</si>
  <si>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</si>
  <si>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</si>
  <si>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</si>
  <si>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</si>
  <si>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</si>
  <si>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</si>
  <si>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</si>
  <si>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</si>
  <si>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</si>
  <si>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</si>
  <si>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</si>
  <si>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</si>
  <si>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</si>
  <si>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</si>
  <si>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</si>
  <si>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</si>
  <si>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</si>
  <si>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</si>
  <si>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</si>
  <si>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</si>
  <si>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</si>
  <si>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</si>
  <si>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</si>
  <si>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</si>
  <si>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</si>
  <si>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</si>
  <si>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</si>
  <si>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</si>
  <si>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</si>
  <si>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</si>
  <si>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</si>
  <si>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</si>
  <si>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</si>
  <si>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</si>
  <si>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</si>
  <si>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</si>
  <si>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</si>
  <si>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</si>
  <si>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</si>
  <si>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</si>
  <si>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</si>
  <si>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</si>
  <si>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</si>
  <si>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</si>
  <si>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</si>
  <si>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</si>
  <si>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</si>
  <si>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</si>
  <si>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</si>
  <si>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</si>
  <si>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</si>
  <si>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</si>
  <si>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</si>
  <si>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</si>
  <si>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</si>
  <si>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</si>
  <si>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</si>
  <si>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</si>
  <si>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</si>
  <si>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</si>
  <si>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</si>
  <si>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</si>
  <si>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</si>
  <si>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</si>
  <si>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</si>
  <si>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</si>
  <si>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</si>
  <si>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</si>
  <si>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</si>
  <si>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</si>
  <si>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</si>
  <si>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</si>
  <si>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</si>
  <si>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</si>
  <si>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</si>
  <si>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</si>
  <si>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</si>
  <si>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</si>
  <si>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</si>
  <si>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</si>
  <si>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</si>
  <si>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</si>
  <si>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</si>
  <si>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</si>
  <si>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</si>
  <si>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</si>
  <si>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</si>
  <si>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</si>
  <si>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</si>
  <si>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</si>
  <si>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</si>
  <si>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</si>
  <si>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</si>
  <si>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</si>
  <si>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</si>
  <si>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</si>
  <si>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</si>
  <si>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</si>
  <si>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</si>
  <si>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</si>
  <si>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</si>
  <si>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</si>
  <si>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</si>
  <si>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</si>
  <si>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</si>
  <si>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</si>
  <si>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</si>
  <si>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</si>
  <si>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</si>
  <si>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</si>
  <si>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</si>
  <si>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</si>
  <si>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</si>
  <si>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</si>
  <si>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</si>
  <si>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</si>
  <si>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</si>
  <si>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</si>
  <si>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</si>
  <si>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</si>
  <si>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</si>
  <si>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</si>
  <si>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</si>
  <si>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</si>
  <si>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</si>
  <si>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</si>
  <si>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</si>
  <si>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</si>
  <si>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</si>
  <si>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</si>
  <si>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</si>
  <si>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</si>
  <si>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</si>
  <si>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</si>
  <si>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</si>
  <si>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</si>
  <si>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</si>
  <si>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</si>
  <si>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</si>
  <si>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</si>
  <si>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</si>
  <si>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</si>
  <si>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</si>
  <si>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</si>
  <si>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</si>
  <si>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</si>
  <si>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</si>
  <si>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</si>
  <si>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</si>
  <si>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</si>
  <si>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</si>
  <si>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</si>
  <si>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</si>
  <si>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</si>
  <si>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</si>
  <si>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</si>
  <si>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</si>
  <si>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</si>
  <si>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</si>
  <si>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</si>
  <si>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</si>
  <si>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</si>
  <si>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</si>
  <si>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</si>
  <si>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</si>
  <si>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</si>
  <si>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</si>
  <si>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</si>
  <si>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</si>
  <si>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</si>
  <si>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</si>
  <si>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</si>
  <si>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</si>
  <si>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</si>
  <si>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</si>
  <si>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</si>
  <si>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</si>
  <si>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</si>
  <si>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</si>
  <si>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</si>
  <si>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</si>
  <si>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</si>
  <si>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</si>
  <si>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</si>
  <si>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</si>
  <si>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</si>
  <si>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</si>
  <si>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</si>
  <si>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</si>
  <si>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</si>
  <si>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</si>
  <si>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</si>
  <si>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</si>
  <si>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</si>
  <si>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</si>
  <si>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</si>
  <si>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</si>
  <si>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</si>
  <si>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</si>
  <si>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</si>
  <si>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</si>
  <si>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</si>
  <si>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</si>
  <si>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</si>
  <si>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</si>
  <si>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</si>
  <si>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</si>
  <si>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</si>
  <si>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</si>
  <si>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</si>
  <si>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</si>
  <si>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</si>
  <si>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</si>
  <si>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</si>
  <si>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</si>
  <si>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</si>
  <si>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</si>
  <si>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</si>
  <si>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</si>
  <si>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</si>
  <si>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</si>
  <si>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</si>
  <si>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</si>
  <si>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</si>
  <si>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</si>
  <si>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</si>
  <si>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</si>
  <si>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</si>
  <si>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</si>
  <si>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</si>
  <si>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</si>
  <si>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</si>
  <si>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</si>
  <si>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</si>
  <si>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</si>
  <si>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</si>
  <si>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</si>
  <si>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</si>
  <si>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</si>
  <si>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</si>
  <si>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</si>
  <si>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</si>
  <si>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</si>
  <si>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</si>
  <si>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</si>
  <si>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</si>
  <si>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</si>
  <si>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</si>
  <si>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</si>
  <si>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</si>
  <si>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</si>
  <si>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</si>
  <si>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</si>
  <si>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</si>
  <si>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</si>
  <si>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</si>
  <si>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</si>
  <si>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</si>
  <si>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</si>
  <si>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</si>
  <si>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</si>
  <si>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</si>
  <si>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</si>
  <si>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</si>
  <si>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</si>
  <si>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</si>
  <si>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</si>
  <si>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</si>
  <si>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</si>
  <si>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</si>
  <si>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</si>
  <si>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</si>
  <si>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</si>
  <si>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</si>
  <si>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</si>
  <si>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</si>
  <si>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</si>
  <si>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</si>
  <si>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</si>
  <si>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</si>
  <si>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</si>
  <si>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</si>
  <si>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</si>
  <si>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</si>
  <si>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</si>
  <si>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</si>
  <si>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</si>
  <si>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</si>
  <si>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</si>
  <si>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</si>
  <si>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</si>
  <si>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</si>
  <si>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</si>
  <si>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</si>
  <si>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</si>
  <si>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</si>
  <si>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</si>
  <si>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</si>
  <si>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</si>
  <si>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</si>
  <si>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</si>
  <si>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</si>
  <si>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</si>
  <si>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</si>
  <si>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</si>
  <si>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</si>
  <si>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</si>
  <si>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</si>
  <si>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</si>
  <si>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</si>
  <si>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</si>
  <si>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</si>
  <si>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</si>
  <si>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</si>
  <si>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</si>
  <si>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</si>
  <si>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</si>
  <si>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</si>
  <si>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</si>
  <si>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</si>
  <si>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</si>
  <si>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</si>
  <si>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</si>
  <si>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</si>
  <si>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</si>
  <si>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</si>
  <si>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</si>
  <si>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</si>
  <si>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</si>
  <si>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</si>
  <si>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</si>
  <si>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</si>
  <si>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</si>
  <si>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</si>
  <si>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</si>
  <si>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</si>
  <si>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</si>
  <si>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</si>
  <si>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</si>
  <si>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</si>
  <si>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</si>
  <si>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</si>
  <si>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</si>
  <si>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</si>
  <si>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</si>
  <si>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</si>
  <si>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</si>
  <si>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</si>
  <si>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</si>
  <si>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</si>
  <si>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</si>
  <si>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</si>
  <si>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</si>
  <si>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</si>
  <si>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</si>
  <si>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</si>
  <si>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</si>
  <si>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</si>
  <si>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</si>
  <si>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</si>
  <si>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</si>
  <si>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</si>
  <si>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</si>
  <si>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</si>
  <si>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</si>
  <si>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</si>
  <si>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</si>
  <si>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</si>
  <si>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</si>
  <si>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</si>
  <si>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</si>
  <si>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</si>
  <si>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</si>
  <si>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</si>
  <si>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</si>
  <si>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</si>
  <si>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</si>
  <si>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</si>
  <si>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</si>
  <si>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</si>
  <si>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</si>
  <si>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</si>
  <si>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</si>
  <si>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</si>
  <si>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</si>
  <si>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</si>
  <si>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</si>
  <si>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</si>
  <si>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</si>
  <si>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</si>
  <si>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</si>
  <si>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</si>
  <si>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</si>
  <si>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</si>
  <si>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</si>
  <si>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</si>
  <si>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</si>
  <si>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</si>
  <si>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</si>
  <si>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</si>
  <si>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</si>
  <si>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</si>
  <si>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</si>
  <si>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</si>
  <si>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</si>
  <si>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</si>
  <si>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</si>
  <si>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</si>
  <si>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</si>
  <si>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</si>
  <si>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</si>
  <si>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</si>
  <si>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</si>
  <si>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</si>
  <si>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</si>
  <si>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</si>
  <si>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</si>
  <si>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</si>
  <si>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</si>
  <si>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</si>
  <si>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</si>
  <si>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</si>
  <si>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</si>
  <si>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</si>
  <si>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</si>
  <si>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</si>
  <si>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</si>
  <si>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</si>
  <si>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</si>
  <si>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</si>
  <si>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</si>
  <si>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</si>
  <si>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</si>
  <si>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</si>
  <si>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</si>
  <si>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</si>
  <si>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</si>
  <si>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</si>
  <si>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</si>
  <si>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</si>
  <si>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</si>
  <si>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</si>
  <si>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</si>
  <si>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</si>
  <si>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</si>
  <si>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</si>
  <si>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</si>
  <si>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</si>
  <si>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</si>
  <si>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</si>
  <si>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</si>
  <si>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</si>
  <si>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</si>
  <si>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</si>
  <si>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</si>
  <si>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</si>
  <si>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</si>
  <si>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</si>
  <si>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</si>
  <si>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</si>
  <si>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</si>
  <si>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</si>
  <si>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</si>
  <si>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</si>
  <si>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</si>
  <si>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</si>
  <si>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</si>
  <si>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</si>
  <si>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</si>
  <si>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</si>
  <si>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</si>
  <si>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</si>
  <si>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</si>
  <si>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</si>
  <si>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</si>
  <si>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</si>
  <si>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</si>
  <si>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</si>
  <si>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</si>
  <si>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</si>
  <si>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</si>
  <si>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</si>
  <si>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</si>
  <si>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</si>
  <si>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</si>
  <si>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</si>
  <si>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</si>
  <si>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</si>
  <si>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</si>
  <si>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</si>
  <si>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</si>
  <si>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</si>
  <si>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</si>
  <si>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</si>
  <si>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</si>
  <si>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</si>
  <si>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</si>
  <si>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</si>
  <si>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</si>
  <si>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</si>
  <si>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</si>
  <si>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</si>
  <si>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</si>
  <si>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</si>
  <si>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</si>
  <si>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</si>
  <si>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</si>
  <si>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</si>
  <si>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</si>
  <si>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</si>
  <si>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</si>
  <si>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</si>
  <si>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</si>
  <si>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</si>
  <si>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</si>
  <si>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</si>
  <si>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</si>
  <si>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</si>
  <si>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</si>
  <si>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</si>
  <si>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</si>
  <si>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</si>
  <si>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</si>
  <si>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</si>
  <si>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</si>
  <si>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</si>
  <si>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</si>
  <si>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</si>
  <si>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</si>
  <si>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</si>
  <si>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</si>
  <si>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</si>
  <si>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</si>
  <si>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</si>
  <si>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</si>
  <si>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</si>
  <si>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</si>
  <si>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</si>
  <si>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</si>
  <si>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</si>
  <si>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</si>
  <si>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</si>
  <si>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</si>
  <si>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</si>
  <si>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</si>
  <si>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</si>
  <si>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</si>
  <si>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</si>
  <si>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</si>
  <si>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</si>
  <si>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</si>
  <si>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</si>
  <si>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</si>
  <si>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</si>
  <si>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</si>
  <si>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</si>
  <si>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</si>
  <si>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</si>
  <si>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</si>
  <si>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</si>
  <si>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</si>
  <si>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</si>
  <si>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</si>
  <si>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</si>
  <si>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</si>
  <si>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</si>
  <si>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</si>
  <si>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</si>
  <si>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</si>
  <si>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</si>
  <si>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</si>
  <si>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</si>
  <si>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</si>
  <si>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</si>
  <si>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</si>
  <si>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</si>
  <si>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</si>
  <si>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</si>
  <si>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</si>
  <si>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</si>
  <si>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</si>
  <si>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</si>
  <si>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</si>
  <si>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</si>
  <si>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</si>
  <si>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</si>
  <si>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</si>
  <si>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</si>
  <si>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</si>
  <si>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</si>
  <si>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</si>
  <si>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</si>
  <si>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</si>
  <si>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</si>
  <si>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</si>
  <si>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</si>
  <si>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</si>
  <si>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</si>
  <si>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</si>
  <si>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</si>
  <si>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</si>
  <si>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</si>
  <si>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</si>
  <si>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</si>
  <si>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</si>
  <si>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</si>
  <si>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</si>
  <si>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</si>
  <si>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</si>
  <si>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</si>
  <si>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</si>
  <si>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</si>
  <si>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</si>
  <si>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</si>
  <si>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</si>
  <si>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</si>
  <si>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</si>
  <si>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</si>
  <si>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</si>
  <si>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</si>
  <si>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</si>
  <si>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</si>
  <si>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</si>
  <si>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</si>
  <si>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</si>
  <si>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</si>
  <si>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</si>
  <si>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</si>
  <si>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</si>
  <si>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</si>
  <si>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</si>
  <si>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</si>
  <si>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</si>
  <si>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</si>
  <si>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</si>
  <si>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</si>
  <si>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</si>
  <si>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</si>
  <si>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</si>
  <si>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</si>
  <si>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</si>
  <si>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</si>
  <si>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</si>
  <si>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</si>
  <si>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</si>
  <si>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</si>
  <si>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</si>
  <si>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</si>
  <si>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</si>
  <si>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</si>
  <si>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</si>
  <si>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</si>
  <si>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</si>
  <si>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</si>
  <si>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</si>
  <si>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</si>
  <si>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</si>
  <si>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</si>
  <si>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</si>
  <si>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</si>
  <si>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</si>
  <si>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</si>
  <si>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</si>
  <si>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</si>
  <si>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</si>
  <si>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</si>
  <si>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</si>
  <si>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</si>
  <si>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</si>
  <si>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</si>
  <si>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</si>
  <si>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</si>
  <si>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</si>
  <si>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</si>
  <si>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</si>
  <si>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</si>
  <si>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</si>
  <si>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</si>
  <si>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</si>
  <si>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</si>
  <si>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</si>
  <si>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</si>
  <si>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</si>
  <si>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</si>
  <si>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</si>
  <si>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</si>
  <si>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</si>
  <si>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</si>
  <si>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</si>
  <si>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</si>
  <si>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</si>
  <si>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</si>
  <si>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</si>
  <si>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</si>
  <si>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</si>
  <si>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</si>
  <si>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</si>
  <si>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</si>
  <si>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</si>
  <si>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</si>
  <si>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</si>
  <si>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</si>
  <si>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</si>
  <si>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</si>
  <si>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</si>
  <si>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</si>
  <si>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</si>
  <si>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</si>
  <si>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</si>
  <si>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</si>
  <si>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</si>
  <si>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</si>
  <si>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</si>
  <si>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</si>
  <si>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</si>
  <si>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</si>
  <si>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</si>
  <si>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</si>
  <si>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</si>
  <si>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</si>
  <si>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</si>
  <si>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</si>
  <si>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</si>
  <si>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</si>
  <si>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</si>
  <si>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</si>
  <si>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</si>
  <si>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</si>
  <si>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</si>
  <si>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</si>
  <si>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</si>
  <si>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</si>
  <si>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</si>
  <si>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</si>
  <si>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</si>
  <si>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</si>
  <si>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</si>
  <si>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</si>
  <si>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</si>
  <si>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</si>
  <si>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</si>
  <si>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</si>
  <si>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</si>
  <si>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</si>
  <si>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</si>
  <si>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</si>
  <si>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</si>
  <si>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</si>
  <si>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</si>
  <si>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</si>
  <si>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</si>
  <si>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</si>
  <si>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</si>
  <si>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</si>
  <si>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</si>
  <si>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</si>
  <si>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</si>
  <si>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</si>
  <si>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</si>
  <si>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</si>
  <si>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</si>
  <si>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</si>
  <si>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</si>
  <si>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</si>
  <si>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</si>
  <si>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</si>
  <si>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</si>
  <si>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</si>
  <si>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</si>
  <si>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</si>
  <si>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</si>
  <si>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</si>
  <si>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</si>
  <si>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</si>
  <si>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</si>
  <si>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</si>
  <si>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</si>
  <si>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</si>
  <si>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</si>
  <si>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</si>
  <si>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</si>
  <si>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</si>
  <si>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</si>
  <si>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</si>
  <si>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</si>
  <si>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</si>
  <si>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</si>
  <si>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</si>
  <si>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</si>
  <si>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</si>
  <si>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</si>
  <si>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</si>
  <si>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</si>
  <si>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</si>
  <si>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</si>
  <si>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</si>
  <si>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</si>
  <si>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</si>
  <si>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</si>
  <si>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</si>
  <si>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</si>
  <si>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</si>
  <si>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</si>
  <si>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</si>
  <si>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</si>
  <si>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</si>
  <si>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</si>
  <si>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</si>
  <si>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</si>
  <si>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</si>
  <si>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</si>
  <si>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</si>
  <si>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</si>
  <si>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</si>
  <si>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</si>
  <si>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</si>
  <si>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</si>
  <si>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</si>
  <si>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</si>
  <si>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</si>
  <si>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</si>
  <si>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</si>
  <si>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</si>
  <si>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</si>
  <si>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</si>
  <si>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</si>
  <si>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</si>
  <si>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</si>
  <si>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</si>
  <si>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</si>
  <si>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</si>
  <si>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</si>
  <si>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</si>
  <si>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</si>
  <si>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</si>
  <si>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</si>
  <si>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</si>
  <si>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</si>
  <si>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</si>
  <si>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</si>
  <si>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</si>
  <si>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</si>
  <si>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</si>
  <si>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</si>
  <si>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</si>
  <si>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</si>
  <si>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</si>
  <si>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</si>
  <si>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</si>
  <si>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</si>
  <si>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</si>
  <si>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</si>
  <si>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</si>
  <si>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</si>
  <si>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</si>
  <si>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</si>
  <si>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</si>
  <si>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</si>
  <si>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</si>
  <si>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</si>
  <si>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</si>
  <si>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</si>
  <si>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</si>
  <si>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</si>
  <si>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</si>
  <si>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</si>
  <si>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</si>
  <si>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</si>
  <si>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</si>
  <si>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</si>
  <si>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</si>
  <si>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</si>
  <si>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</si>
  <si>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</si>
  <si>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</si>
  <si>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</si>
  <si>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</si>
  <si>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</si>
  <si>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</si>
  <si>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</si>
  <si>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</si>
  <si>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</si>
  <si>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</si>
  <si>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</si>
  <si>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</si>
  <si>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</si>
  <si>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</si>
  <si>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</si>
  <si>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</si>
  <si>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</si>
  <si>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</si>
  <si>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</si>
  <si>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</si>
  <si>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</si>
  <si>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</si>
  <si>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</si>
  <si>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</si>
  <si>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</si>
  <si>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</si>
  <si>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</si>
  <si>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</si>
  <si>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</si>
  <si>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</si>
  <si>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</si>
  <si>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</si>
  <si>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</si>
  <si>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</si>
  <si>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</si>
  <si>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</si>
  <si>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</si>
  <si>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</si>
  <si>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</si>
  <si>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</si>
  <si>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</si>
  <si>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</si>
  <si>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</si>
  <si>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</si>
  <si>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</si>
  <si>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</si>
  <si>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</si>
  <si>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</si>
  <si>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</si>
  <si>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</si>
  <si>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</si>
  <si>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</si>
  <si>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</si>
  <si>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</si>
  <si>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</si>
  <si>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</si>
  <si>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</si>
  <si>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</si>
  <si>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</si>
  <si>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</si>
  <si>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</si>
  <si>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</si>
  <si>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</si>
  <si>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</si>
  <si>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</si>
  <si>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</si>
  <si>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</si>
  <si>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</si>
  <si>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</si>
  <si>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</si>
  <si>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</si>
  <si>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</si>
  <si>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</si>
  <si>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</si>
  <si>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</si>
  <si>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</si>
  <si>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</si>
  <si>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</si>
  <si>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</si>
  <si>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</si>
  <si>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</si>
  <si>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</si>
  <si>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</si>
  <si>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</si>
  <si>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</si>
  <si>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</si>
  <si>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</si>
  <si>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</si>
  <si>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</si>
  <si>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</si>
  <si>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</si>
  <si>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</si>
  <si>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</si>
  <si>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</si>
  <si>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</si>
  <si>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</si>
  <si>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</si>
  <si>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</si>
  <si>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</si>
  <si>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</si>
  <si>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</si>
  <si>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</si>
  <si>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</si>
  <si>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</si>
  <si>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</si>
  <si>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</si>
  <si>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</si>
  <si>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</si>
  <si>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</si>
  <si>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</si>
  <si>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</si>
  <si>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</si>
  <si>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</si>
  <si>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</si>
  <si>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</si>
  <si>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</si>
  <si>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</si>
  <si>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</si>
  <si>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</si>
  <si>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</si>
  <si>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</si>
  <si>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</si>
  <si>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</si>
  <si>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</si>
  <si>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</si>
  <si>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</si>
  <si>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</si>
  <si>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</si>
  <si>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</si>
  <si>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</si>
  <si>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</si>
  <si>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</si>
  <si>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</si>
  <si>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</si>
  <si>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</si>
  <si>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</si>
  <si>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</si>
  <si>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</si>
  <si>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</si>
  <si>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</si>
  <si>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</si>
  <si>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</si>
  <si>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</si>
  <si>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</si>
  <si>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</si>
  <si>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</si>
  <si>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</si>
  <si>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</si>
  <si>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</si>
  <si>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</si>
  <si>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</si>
  <si>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</si>
  <si>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</si>
  <si>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</si>
  <si>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</si>
  <si>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</si>
  <si>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</si>
  <si>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</si>
  <si>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</si>
  <si>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</si>
  <si>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</si>
  <si>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</si>
  <si>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</si>
  <si>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</si>
  <si>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</si>
  <si>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</si>
  <si>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</si>
  <si>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</si>
  <si>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</si>
  <si>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</si>
  <si>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</si>
  <si>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</si>
  <si>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</si>
  <si>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</si>
  <si>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</si>
  <si>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</si>
  <si>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</si>
  <si>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</si>
  <si>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</si>
  <si>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</si>
  <si>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</si>
  <si>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</si>
  <si>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</si>
  <si>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</si>
  <si>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</si>
  <si>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</si>
  <si>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</si>
  <si>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</si>
  <si>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</si>
  <si>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</si>
  <si>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</si>
  <si>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</si>
  <si>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</si>
  <si>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</si>
  <si>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</si>
  <si>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</si>
  <si>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</si>
  <si>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</si>
  <si>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</si>
  <si>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</si>
  <si>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</si>
  <si>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</si>
  <si>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</si>
  <si>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</si>
  <si>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</si>
  <si>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</si>
  <si>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</si>
  <si>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</si>
  <si>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</si>
  <si>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</si>
  <si>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</si>
  <si>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</si>
  <si>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</si>
  <si>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</si>
  <si>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</si>
  <si>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</si>
  <si>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</si>
  <si>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</si>
  <si>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</si>
  <si>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</si>
  <si>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</si>
  <si>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</si>
  <si>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</si>
  <si>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</si>
  <si>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</si>
  <si>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</si>
  <si>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</si>
  <si>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</si>
  <si>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</si>
  <si>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</si>
  <si>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</si>
  <si>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</si>
  <si>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</si>
  <si>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</si>
  <si>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</si>
  <si>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</si>
  <si>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</si>
  <si>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</si>
  <si>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</si>
  <si>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</si>
  <si>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</si>
  <si>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</si>
  <si>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</si>
  <si>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</si>
  <si>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</si>
  <si>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</si>
  <si>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</si>
  <si>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</si>
  <si>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</si>
  <si>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</si>
  <si>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</si>
  <si>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</si>
  <si>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</si>
  <si>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</si>
  <si>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</si>
  <si>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</si>
  <si>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</si>
  <si>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</si>
  <si>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</si>
  <si>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</si>
  <si>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</si>
  <si>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</si>
  <si>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</si>
  <si>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</si>
  <si>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</si>
  <si>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</si>
  <si>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</si>
  <si>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</si>
  <si>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</si>
  <si>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</si>
  <si>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</si>
  <si>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</si>
  <si>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</si>
  <si>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</si>
  <si>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</si>
  <si>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</si>
  <si>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</si>
  <si>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</si>
  <si>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</si>
  <si>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</si>
  <si>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</si>
  <si>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</si>
  <si>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</si>
  <si>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</si>
  <si>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</si>
  <si>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</si>
  <si>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</si>
  <si>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</si>
  <si>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</si>
  <si>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</si>
  <si>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</si>
  <si>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</si>
  <si>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</si>
  <si>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</si>
  <si>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</si>
  <si>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</si>
  <si>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</si>
  <si>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</si>
  <si>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</si>
  <si>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</si>
  <si>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</si>
  <si>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</si>
  <si>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</si>
  <si>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</si>
  <si>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</si>
  <si>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</si>
  <si>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</si>
  <si>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</si>
  <si>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</si>
  <si>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</si>
  <si>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</si>
  <si>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</si>
  <si>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</si>
  <si>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</si>
  <si>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</si>
  <si>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</si>
  <si>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</si>
  <si>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</si>
  <si>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</si>
  <si>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</si>
  <si>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</si>
  <si>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</si>
  <si>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</si>
  <si>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</si>
  <si>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</si>
  <si>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</si>
  <si>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</si>
  <si>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</si>
  <si>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</si>
  <si>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</si>
  <si>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</si>
  <si>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</si>
  <si>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</si>
  <si>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</si>
  <si>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</si>
  <si>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</si>
  <si>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</si>
  <si>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</si>
  <si>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</si>
  <si>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</si>
  <si>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</si>
  <si>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</si>
  <si>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</si>
  <si>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</si>
  <si>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</si>
  <si>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</si>
  <si>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</si>
  <si>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</si>
  <si>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</si>
  <si>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</si>
  <si>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</si>
  <si>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</si>
  <si>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</si>
  <si>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</si>
  <si>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</si>
  <si>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</si>
  <si>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</si>
  <si>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</si>
  <si>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</si>
  <si>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</si>
  <si>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</si>
  <si>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</si>
  <si>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</si>
  <si>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</si>
  <si>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</si>
  <si>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</si>
  <si>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</si>
  <si>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</si>
  <si>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</si>
  <si>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</si>
  <si>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</si>
  <si>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</si>
  <si>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</si>
  <si>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</si>
  <si>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</si>
  <si>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</si>
  <si>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</si>
  <si>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</si>
  <si>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</si>
  <si>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</si>
  <si>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</si>
  <si>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</si>
  <si>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</si>
  <si>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</si>
  <si>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</si>
  <si>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</si>
  <si>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</si>
  <si>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</si>
  <si>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</si>
  <si>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</si>
  <si>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</si>
  <si>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</si>
  <si>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</si>
  <si>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</si>
  <si>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</si>
  <si>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</si>
  <si>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</si>
  <si>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</si>
  <si>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</si>
  <si>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</si>
  <si>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</si>
  <si>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</si>
  <si>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</si>
  <si>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</si>
  <si>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</si>
  <si>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</si>
  <si>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</si>
  <si>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</si>
  <si>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</si>
  <si>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</si>
  <si>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</si>
  <si>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</si>
  <si>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</si>
  <si>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</si>
  <si>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</si>
  <si>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</si>
  <si>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</si>
  <si>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</si>
  <si>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</si>
  <si>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</si>
  <si>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</si>
  <si>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</si>
  <si>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</si>
  <si>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</si>
  <si>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</si>
  <si>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</si>
  <si>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</si>
  <si>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</si>
  <si>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</si>
  <si>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</si>
  <si>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</si>
  <si>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</si>
  <si>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</si>
  <si>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</si>
  <si>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</si>
  <si>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</si>
  <si>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</si>
  <si>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</si>
  <si>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</si>
  <si>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</si>
  <si>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</si>
  <si>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</si>
  <si>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</si>
  <si>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</si>
  <si>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</si>
  <si>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</si>
  <si>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</si>
  <si>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</si>
  <si>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</si>
  <si>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</si>
  <si>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</si>
  <si>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</si>
  <si>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</si>
  <si>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</si>
  <si>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</si>
  <si>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</si>
  <si>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</si>
  <si>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</si>
  <si>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</si>
  <si>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</si>
  <si>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</si>
  <si>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</si>
  <si>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</si>
  <si>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</si>
  <si>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</si>
  <si>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</si>
  <si>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</si>
  <si>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</si>
  <si>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</si>
  <si>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</si>
  <si>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</si>
  <si>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</si>
  <si>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</si>
  <si>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</si>
  <si>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</si>
  <si>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</si>
  <si>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</si>
  <si>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</si>
  <si>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</si>
  <si>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</si>
  <si>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</si>
  <si>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</si>
  <si>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</si>
  <si>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</si>
  <si>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</si>
  <si>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</si>
  <si>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</si>
  <si>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</si>
  <si>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</si>
  <si>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</si>
  <si>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</si>
  <si>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</si>
  <si>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</si>
  <si>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</si>
  <si>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</si>
  <si>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</si>
  <si>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</si>
  <si>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</si>
  <si>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</si>
  <si>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</si>
  <si>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</si>
  <si>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</si>
  <si>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</si>
  <si>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</si>
  <si>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</si>
  <si>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</si>
  <si>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</si>
  <si>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</si>
  <si>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</si>
  <si>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</si>
  <si>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</si>
  <si>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</si>
  <si>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</si>
  <si>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</si>
  <si>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</si>
  <si>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</si>
  <si>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</si>
  <si>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</si>
  <si>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</si>
  <si>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</si>
  <si>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</si>
  <si>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</si>
  <si>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</si>
  <si>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</si>
  <si>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</si>
  <si>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</si>
  <si>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</si>
  <si>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</si>
  <si>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</si>
  <si>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</si>
  <si>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</si>
  <si>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</si>
  <si>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</si>
  <si>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</si>
  <si>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</si>
  <si>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</si>
  <si>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</si>
  <si>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</si>
  <si>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</si>
  <si>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</si>
  <si>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</si>
  <si>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</si>
  <si>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</si>
  <si>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</si>
  <si>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</si>
  <si>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</si>
  <si>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</si>
  <si>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</si>
  <si>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</si>
  <si>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</si>
  <si>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</si>
  <si>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</si>
  <si>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</si>
  <si>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</si>
  <si>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</si>
  <si>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</si>
  <si>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</si>
  <si>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</si>
  <si>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</si>
  <si>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</si>
  <si>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</si>
  <si>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</si>
  <si>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</si>
  <si>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</si>
  <si>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</si>
  <si>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</si>
  <si>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</si>
  <si>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</si>
  <si>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</si>
  <si>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</si>
  <si>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</si>
  <si>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</si>
  <si>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</si>
  <si>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</si>
  <si>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</si>
  <si>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</si>
  <si>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</si>
  <si>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</si>
  <si>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</si>
  <si>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</si>
  <si>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</si>
  <si>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</si>
  <si>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</si>
  <si>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</si>
  <si>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</si>
  <si>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</si>
  <si>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</si>
  <si>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</si>
  <si>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</si>
  <si>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</si>
  <si>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</si>
  <si>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</si>
  <si>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</si>
  <si>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</si>
  <si>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</si>
  <si>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</si>
  <si>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</si>
  <si>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</si>
  <si>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</si>
  <si>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</si>
  <si>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</si>
  <si>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</si>
  <si>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</si>
  <si>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</si>
  <si>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</si>
  <si>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</si>
  <si>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</si>
  <si>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</si>
  <si>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</si>
  <si>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</si>
  <si>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</si>
  <si>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</si>
  <si>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</si>
  <si>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</si>
  <si>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</si>
  <si>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</si>
  <si>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</si>
  <si>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</si>
  <si>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</si>
  <si>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</si>
  <si>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</si>
  <si>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</si>
  <si>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</si>
  <si>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</si>
  <si>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</si>
  <si>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</si>
  <si>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</si>
  <si>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</si>
  <si>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</si>
  <si>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</si>
  <si>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</si>
  <si>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</si>
  <si>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</si>
  <si>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</si>
  <si>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</si>
  <si>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</si>
  <si>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</si>
  <si>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</si>
  <si>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</si>
  <si>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</si>
  <si>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</si>
  <si>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</si>
  <si>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</si>
  <si>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</si>
  <si>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</si>
  <si>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</si>
  <si>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</si>
  <si>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</si>
  <si>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</si>
  <si>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</si>
  <si>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</si>
  <si>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</si>
  <si>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</si>
  <si>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</si>
  <si>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</si>
  <si>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</si>
  <si>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</si>
  <si>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</si>
  <si>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</si>
  <si>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</si>
  <si>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</si>
  <si>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</si>
  <si>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</si>
  <si>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</si>
  <si>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</si>
  <si>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</si>
  <si>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</si>
  <si>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</si>
  <si>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</si>
  <si>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</si>
  <si>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</si>
  <si>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</si>
  <si>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</si>
  <si>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</si>
  <si>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</si>
  <si>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</si>
  <si>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</si>
  <si>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</si>
  <si>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</si>
  <si>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</si>
  <si>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</si>
  <si>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</si>
  <si>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</si>
  <si>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</si>
  <si>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</si>
  <si>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</si>
  <si>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</si>
  <si>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</si>
  <si>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</si>
  <si>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</si>
  <si>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</si>
  <si>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</si>
  <si>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</si>
  <si>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</si>
  <si>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</si>
  <si>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</si>
  <si>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</si>
  <si>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</si>
  <si>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</si>
  <si>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</si>
  <si>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</si>
  <si>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</si>
  <si>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</si>
  <si>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</si>
  <si>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</si>
  <si>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</si>
  <si>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</si>
  <si>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</si>
  <si>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</si>
  <si>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</si>
  <si>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</si>
  <si>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</si>
  <si>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</si>
  <si>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</si>
  <si>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</si>
  <si>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</si>
  <si>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</si>
  <si>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</si>
  <si>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</si>
  <si>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</si>
  <si>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</si>
  <si>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</si>
  <si>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</si>
  <si>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</si>
  <si>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</si>
  <si>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</si>
  <si>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</si>
  <si>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</si>
  <si>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</si>
  <si>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</si>
  <si>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</si>
  <si>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</si>
  <si>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</si>
  <si>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</si>
  <si>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</si>
  <si>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</si>
  <si>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</si>
  <si>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</si>
  <si>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</si>
  <si>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</si>
  <si>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</si>
  <si>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</si>
  <si>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</si>
  <si>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</si>
  <si>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</si>
  <si>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</si>
  <si>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</si>
  <si>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</si>
  <si>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</si>
  <si>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</si>
  <si>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</si>
  <si>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</si>
  <si>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</si>
  <si>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</si>
  <si>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</si>
  <si>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</si>
  <si>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</si>
  <si>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</si>
  <si>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</si>
  <si>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</si>
  <si>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</si>
  <si>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</si>
  <si>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</si>
  <si>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</si>
  <si>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</si>
  <si>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</si>
  <si>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</si>
  <si>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</si>
  <si>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</si>
  <si>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</si>
  <si>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</si>
  <si>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</si>
  <si>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</si>
  <si>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</si>
  <si>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</si>
  <si>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</si>
  <si>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</si>
  <si>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</si>
  <si>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</si>
  <si>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</si>
  <si>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</si>
  <si>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</si>
  <si>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</si>
  <si>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</si>
  <si>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</si>
  <si>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</si>
  <si>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</si>
  <si>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</si>
  <si>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</si>
  <si>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</si>
  <si>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</si>
  <si>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</si>
  <si>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</si>
  <si>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</si>
  <si>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</si>
  <si>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</si>
  <si>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</si>
  <si>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</si>
  <si>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</si>
  <si>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</si>
  <si>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</si>
  <si>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</si>
  <si>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</si>
  <si>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</si>
  <si>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</si>
  <si>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</si>
  <si>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</si>
  <si>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</si>
  <si>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</si>
  <si>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</si>
  <si>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</si>
  <si>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</si>
  <si>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</si>
  <si>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</si>
  <si>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</si>
  <si>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</si>
  <si>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</si>
  <si>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</si>
  <si>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</si>
  <si>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</si>
  <si>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</si>
  <si>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</si>
  <si>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</si>
  <si>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</si>
  <si>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</si>
  <si>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</si>
  <si>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</si>
  <si>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</si>
  <si>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</si>
  <si>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</si>
  <si>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</si>
  <si>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</si>
  <si>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</si>
  <si>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</si>
  <si>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</si>
  <si>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</si>
  <si>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</si>
  <si>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</si>
  <si>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</si>
  <si>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</si>
  <si>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</si>
  <si>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</si>
  <si>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</si>
  <si>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</si>
  <si>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</si>
  <si>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</si>
  <si>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</si>
  <si>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</si>
  <si>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</si>
  <si>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</si>
  <si>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</si>
  <si>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</si>
  <si>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</si>
  <si>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</si>
  <si>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</si>
  <si>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</si>
  <si>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</si>
  <si>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</si>
  <si>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</si>
  <si>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</si>
  <si>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</si>
  <si>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</si>
  <si>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</si>
  <si>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</si>
  <si>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</si>
  <si>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</si>
  <si>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</si>
  <si>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</si>
  <si>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</si>
  <si>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</si>
  <si>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</si>
  <si>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</si>
  <si>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</si>
  <si>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</si>
  <si>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</si>
  <si>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</si>
  <si>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</si>
  <si>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</si>
  <si>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</si>
  <si>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</si>
  <si>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</si>
  <si>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</si>
  <si>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</si>
  <si>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</si>
  <si>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</si>
  <si>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</si>
  <si>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</si>
  <si>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</si>
  <si>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</si>
  <si>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</si>
  <si>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</si>
  <si>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</si>
  <si>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</si>
  <si>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</si>
  <si>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</si>
  <si>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</si>
  <si>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</si>
  <si>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</si>
  <si>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</si>
  <si>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</si>
  <si>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</si>
  <si>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</si>
  <si>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</si>
  <si>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</si>
  <si>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</si>
  <si>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</si>
  <si>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</si>
  <si>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</si>
  <si>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</si>
  <si>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</si>
  <si>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</si>
  <si>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</si>
  <si>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</si>
  <si>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</si>
  <si>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</si>
  <si>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</si>
  <si>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</si>
  <si>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</si>
  <si>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</si>
  <si>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</si>
  <si>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</si>
  <si>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</si>
  <si>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</si>
  <si>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</si>
  <si>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</si>
  <si>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</si>
  <si>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</si>
  <si>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</si>
  <si>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</si>
  <si>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</si>
  <si>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</si>
  <si>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</si>
  <si>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</si>
  <si>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</si>
  <si>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</si>
  <si>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</si>
  <si>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</si>
  <si>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</si>
  <si>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</si>
  <si>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</si>
  <si>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</si>
  <si>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</si>
  <si>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</si>
  <si>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</si>
  <si>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</si>
  <si>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</si>
  <si>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</si>
  <si>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</si>
  <si>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</si>
  <si>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</si>
  <si>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</si>
  <si>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</si>
  <si>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</si>
  <si>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</si>
  <si>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</si>
  <si>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</si>
  <si>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</si>
  <si>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</si>
  <si>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</si>
  <si>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</si>
  <si>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</si>
  <si>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</si>
  <si>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</si>
  <si>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</si>
  <si>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</si>
  <si>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</si>
  <si>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</si>
  <si>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</si>
  <si>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</si>
  <si>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</si>
  <si>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</si>
  <si>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</si>
  <si>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</si>
  <si>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</si>
  <si>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</si>
  <si>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</si>
  <si>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</si>
  <si>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</si>
  <si>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</si>
  <si>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</si>
  <si>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</si>
  <si>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</si>
  <si>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</si>
  <si>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</si>
  <si>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</si>
  <si>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</si>
  <si>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</si>
  <si>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</si>
  <si>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</si>
  <si>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</si>
  <si>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</si>
  <si>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</si>
  <si>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</si>
  <si>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</si>
  <si>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</si>
  <si>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</si>
  <si>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</si>
  <si>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</si>
  <si>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</si>
  <si>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</si>
  <si>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</si>
  <si>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</si>
  <si>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</si>
  <si>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</si>
  <si>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</si>
  <si>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</si>
  <si>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</si>
  <si>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</si>
  <si>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</si>
  <si>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</si>
  <si>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</si>
  <si>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</si>
  <si>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</si>
  <si>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</si>
  <si>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</si>
  <si>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</si>
  <si>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</si>
  <si>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</si>
  <si>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</si>
  <si>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</si>
  <si>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</si>
  <si>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</si>
  <si>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</si>
  <si>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</si>
  <si>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</si>
  <si>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</si>
  <si>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</si>
  <si>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</si>
  <si>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</si>
  <si>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</si>
  <si>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</si>
  <si>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</si>
  <si>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</si>
  <si>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</si>
  <si>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</si>
  <si>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</si>
  <si>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</si>
  <si>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</si>
  <si>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</si>
  <si>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</si>
  <si>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</si>
  <si>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</si>
  <si>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</si>
  <si>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</si>
  <si>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</si>
  <si>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</si>
  <si>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</si>
  <si>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</si>
  <si>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</si>
  <si>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</si>
  <si>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</si>
  <si>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</si>
  <si>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</si>
  <si>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</si>
  <si>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</si>
  <si>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</si>
  <si>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</si>
  <si>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</si>
  <si>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</si>
  <si>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</si>
  <si>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</si>
  <si>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</si>
  <si>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</si>
  <si>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</si>
  <si>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</si>
  <si>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</si>
  <si>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</si>
  <si>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</si>
  <si>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</si>
  <si>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</si>
  <si>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</si>
  <si>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</si>
  <si>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</si>
  <si>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</si>
  <si>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</si>
  <si>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</si>
  <si>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</si>
  <si>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</si>
  <si>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</si>
  <si>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</si>
  <si>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</si>
  <si>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</si>
  <si>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</si>
  <si>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</si>
  <si>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</si>
  <si>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</si>
  <si>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</si>
  <si>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</si>
  <si>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</si>
  <si>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</si>
  <si>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</si>
  <si>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</si>
  <si>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</si>
  <si>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</si>
  <si>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</si>
  <si>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</si>
  <si>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</si>
  <si>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</si>
  <si>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</si>
  <si>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</si>
  <si>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</si>
  <si>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</si>
  <si>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</si>
  <si>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</si>
  <si>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</si>
  <si>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</si>
  <si>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</si>
  <si>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</si>
  <si>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</si>
  <si>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</si>
  <si>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</si>
  <si>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</si>
  <si>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</si>
  <si>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</si>
  <si>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</si>
  <si>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</si>
  <si>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</si>
  <si>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</si>
  <si>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</si>
  <si>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</si>
  <si>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</si>
  <si>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</si>
  <si>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</si>
  <si>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</si>
  <si>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</si>
  <si>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</si>
  <si>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</si>
  <si>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</si>
  <si>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</si>
  <si>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</si>
  <si>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</si>
  <si>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</si>
  <si>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</si>
  <si>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</si>
  <si>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</si>
  <si>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</si>
  <si>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</si>
  <si>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</si>
  <si>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</si>
  <si>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</si>
  <si>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</si>
  <si>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</si>
  <si>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</si>
  <si>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</si>
  <si>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</si>
  <si>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</si>
  <si>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</si>
  <si>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</si>
  <si>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</si>
  <si>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</si>
  <si>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</si>
  <si>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</si>
  <si>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</si>
  <si>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</si>
  <si>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</si>
  <si>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</si>
  <si>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</si>
  <si>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</si>
  <si>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</si>
  <si>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</si>
  <si>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</si>
  <si>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</si>
  <si>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</si>
  <si>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</si>
  <si>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</si>
  <si>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</si>
  <si>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</si>
  <si>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</si>
  <si>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</si>
  <si>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</si>
  <si>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</si>
  <si>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</si>
  <si>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</si>
  <si>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</si>
  <si>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</si>
  <si>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</si>
  <si>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</si>
  <si>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</si>
  <si>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</si>
  <si>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</si>
  <si>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</si>
  <si>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</si>
  <si>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</si>
  <si>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</si>
  <si>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</si>
  <si>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</si>
  <si>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</si>
  <si>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</si>
  <si>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</si>
  <si>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</si>
  <si>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</si>
  <si>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</si>
  <si>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</si>
  <si>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</si>
  <si>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</si>
  <si>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</si>
  <si>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</si>
  <si>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</si>
  <si>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</si>
  <si>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</si>
  <si>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</si>
  <si>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</si>
  <si>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</si>
  <si>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</si>
  <si>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</si>
  <si>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</si>
  <si>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</si>
  <si>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</si>
  <si>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</si>
  <si>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</si>
  <si>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</si>
  <si>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</si>
  <si>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</si>
  <si>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</si>
  <si>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</si>
  <si>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</si>
  <si>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</si>
  <si>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</si>
  <si>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</si>
  <si>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</si>
  <si>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</si>
  <si>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</si>
  <si>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</si>
  <si>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</si>
  <si>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</si>
  <si>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</si>
  <si>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</si>
  <si>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</si>
  <si>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</si>
  <si>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</si>
  <si>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</si>
  <si>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</si>
  <si>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</si>
  <si>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</si>
  <si>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</si>
  <si>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</si>
  <si>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</si>
  <si>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</si>
  <si>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</si>
  <si>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</si>
  <si>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</si>
  <si>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</si>
  <si>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</si>
  <si>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</si>
  <si>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</si>
  <si>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</si>
  <si>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</si>
  <si>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</si>
  <si>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</si>
  <si>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</si>
  <si>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</si>
  <si>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</si>
  <si>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</si>
  <si>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</si>
  <si>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</si>
  <si>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</si>
  <si>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</si>
  <si>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</si>
  <si>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</si>
  <si>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</si>
  <si>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</si>
  <si>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</si>
  <si>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</si>
  <si>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</si>
  <si>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</si>
  <si>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</si>
  <si>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</si>
  <si>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</si>
  <si>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</si>
  <si>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</si>
  <si>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</si>
  <si>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</si>
  <si>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</si>
  <si>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</si>
  <si>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</si>
  <si>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</si>
  <si>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</si>
  <si>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</si>
  <si>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</si>
  <si>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</si>
  <si>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</si>
  <si>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</si>
  <si>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</si>
  <si>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</si>
  <si>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</si>
  <si>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</si>
  <si>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</si>
  <si>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</si>
  <si>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</si>
  <si>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</si>
  <si>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</si>
  <si>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</si>
  <si>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</si>
  <si>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</si>
  <si>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</si>
  <si>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</si>
  <si>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</si>
  <si>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</si>
  <si>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</si>
  <si>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</si>
  <si>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</si>
  <si>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</si>
  <si>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</si>
  <si>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</si>
  <si>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</si>
  <si>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</si>
  <si>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</si>
  <si>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</si>
  <si>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</si>
  <si>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</si>
  <si>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</si>
  <si>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</si>
  <si>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</si>
  <si>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</si>
  <si>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</si>
  <si>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</si>
  <si>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</si>
  <si>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</si>
  <si>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</si>
  <si>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</si>
  <si>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</si>
  <si>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</si>
  <si>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</si>
  <si>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</si>
  <si>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</si>
  <si>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</si>
  <si>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</si>
  <si>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</si>
  <si>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</si>
  <si>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</si>
  <si>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</si>
  <si>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</si>
  <si>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</si>
  <si>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</si>
  <si>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</si>
  <si>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</si>
  <si>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</si>
  <si>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</si>
  <si>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</si>
  <si>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</si>
  <si>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</si>
  <si>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</si>
  <si>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</si>
  <si>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</si>
  <si>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</si>
  <si>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</si>
  <si>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</si>
  <si>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</si>
  <si>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</si>
  <si>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</si>
  <si>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</si>
  <si>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</si>
  <si>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</si>
  <si>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</si>
  <si>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</si>
  <si>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</si>
  <si>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</si>
  <si>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</si>
  <si>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</si>
  <si>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</si>
  <si>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</si>
  <si>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</si>
  <si>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</si>
  <si>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</si>
  <si>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</si>
  <si>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</si>
  <si>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</si>
  <si>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</si>
  <si>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</si>
  <si>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</si>
  <si>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</si>
  <si>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</si>
  <si>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</si>
  <si>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</si>
  <si>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</si>
  <si>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</si>
  <si>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</si>
  <si>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</si>
  <si>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</si>
  <si>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</si>
  <si>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</si>
  <si>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</si>
  <si>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</si>
  <si>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</si>
  <si>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</si>
  <si>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</si>
  <si>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</si>
  <si>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</si>
  <si>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</si>
  <si>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</si>
  <si>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</si>
  <si>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</si>
  <si>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</si>
  <si>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</si>
  <si>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</si>
  <si>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</si>
  <si>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</si>
  <si>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</si>
  <si>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</si>
  <si>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</si>
  <si>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</si>
  <si>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</si>
  <si>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</si>
  <si>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</si>
  <si>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</si>
  <si>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</si>
  <si>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</si>
  <si>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</si>
  <si>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</si>
  <si>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</si>
  <si>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</si>
  <si>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</si>
  <si>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</si>
  <si>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</si>
  <si>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</si>
  <si>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</si>
  <si>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</si>
  <si>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</si>
  <si>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</si>
  <si>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</si>
  <si>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</si>
  <si>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</si>
  <si>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</si>
  <si>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</si>
  <si>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</si>
  <si>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</si>
  <si>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</si>
  <si>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</si>
  <si>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</si>
  <si>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</si>
  <si>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</si>
  <si>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</si>
  <si>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</si>
  <si>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</si>
  <si>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</si>
  <si>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</si>
  <si>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</si>
  <si>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</si>
  <si>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</si>
  <si>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</si>
  <si>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</si>
  <si>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</si>
  <si>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</si>
  <si>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</si>
  <si>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</si>
  <si>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</si>
  <si>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</si>
  <si>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</si>
  <si>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</si>
  <si>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</si>
  <si>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</si>
  <si>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</si>
  <si>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</si>
  <si>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</si>
  <si>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</si>
  <si>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</si>
  <si>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</si>
  <si>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</si>
  <si>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</si>
  <si>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</si>
  <si>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</si>
  <si>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</si>
  <si>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</si>
  <si>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</si>
  <si>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</si>
  <si>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</si>
  <si>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</si>
  <si>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</si>
  <si>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</si>
  <si>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</si>
  <si>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</si>
  <si>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</si>
  <si>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</si>
  <si>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</si>
  <si>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</si>
  <si>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</si>
  <si>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</si>
  <si>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</si>
  <si>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</si>
  <si>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</si>
  <si>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</si>
  <si>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</si>
  <si>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</si>
  <si>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</si>
  <si>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</si>
  <si>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</si>
  <si>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</si>
  <si>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</si>
  <si>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</si>
  <si>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</si>
  <si>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</si>
  <si>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</si>
  <si>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</si>
  <si>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</si>
  <si>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</si>
  <si>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</si>
  <si>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</si>
  <si>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</si>
  <si>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</si>
  <si>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</si>
  <si>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</si>
  <si>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</si>
  <si>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</si>
  <si>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</si>
  <si>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</si>
  <si>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</si>
  <si>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</si>
  <si>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</si>
  <si>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</si>
  <si>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</si>
  <si>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</si>
  <si>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</si>
  <si>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</si>
  <si>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</si>
  <si>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</si>
  <si>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</si>
  <si>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</si>
  <si>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</si>
  <si>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</si>
  <si>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</si>
  <si>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</si>
  <si>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</si>
  <si>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</si>
  <si>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</si>
  <si>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</si>
  <si>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</si>
  <si>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</si>
  <si>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</si>
  <si>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</si>
  <si>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</si>
  <si>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</si>
  <si>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</si>
  <si>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</si>
  <si>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</si>
  <si>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</si>
  <si>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</si>
  <si>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</si>
  <si>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</si>
  <si>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</si>
  <si>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</si>
  <si>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</si>
  <si>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</si>
  <si>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</si>
  <si>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</si>
  <si>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</si>
  <si>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</si>
  <si>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</si>
  <si>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</si>
  <si>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</si>
  <si>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</si>
  <si>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</si>
  <si>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</si>
  <si>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</si>
  <si>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</si>
  <si>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</si>
  <si>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</si>
  <si>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</si>
  <si>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</si>
  <si>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</si>
  <si>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</si>
  <si>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</si>
  <si>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</si>
  <si>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</si>
  <si>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</si>
  <si>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</si>
  <si>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</si>
  <si>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</si>
  <si>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</si>
  <si>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</si>
  <si>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</si>
  <si>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</si>
  <si>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</si>
  <si>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</si>
  <si>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</si>
  <si>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</si>
  <si>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</si>
  <si>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</si>
  <si>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</si>
  <si>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</si>
  <si>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</si>
  <si>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</si>
  <si>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</si>
  <si>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</si>
  <si>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</si>
  <si>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</si>
  <si>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</si>
  <si>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</si>
  <si>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</si>
  <si>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</si>
  <si>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</si>
  <si>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</si>
  <si>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</si>
  <si>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</si>
  <si>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</si>
  <si>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</si>
  <si>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</si>
  <si>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</si>
  <si>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</si>
  <si>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</si>
  <si>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</si>
  <si>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</si>
  <si>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</si>
  <si>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</si>
  <si>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</si>
  <si>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</si>
  <si>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</si>
  <si>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</si>
  <si>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</si>
  <si>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</si>
  <si>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</si>
  <si>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</si>
  <si>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</si>
  <si>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</si>
  <si>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</si>
  <si>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</si>
  <si>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</si>
  <si>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</si>
  <si>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</si>
  <si>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</si>
  <si>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</si>
  <si>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</si>
  <si>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</si>
  <si>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</si>
  <si>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</si>
  <si>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</si>
  <si>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</si>
  <si>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</si>
  <si>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</si>
  <si>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</si>
  <si>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</si>
  <si>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</si>
  <si>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</si>
  <si>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</si>
  <si>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</si>
  <si>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</si>
  <si>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</si>
  <si>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</si>
  <si>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</si>
  <si>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</si>
  <si>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</si>
  <si>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</si>
  <si>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</si>
  <si>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</si>
  <si>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</si>
  <si>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</si>
  <si>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</si>
  <si>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</si>
  <si>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</si>
  <si>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</si>
  <si>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</si>
  <si>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</si>
  <si>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</si>
  <si>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</si>
  <si>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</si>
  <si>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</si>
  <si>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</si>
  <si>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</si>
  <si>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</si>
  <si>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</si>
  <si>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</si>
  <si>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</si>
  <si>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</si>
  <si>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</si>
  <si>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</si>
  <si>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</si>
  <si>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</si>
  <si>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</si>
  <si>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</si>
  <si>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</si>
  <si>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</si>
  <si>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</si>
  <si>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</si>
  <si>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</si>
  <si>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</si>
  <si>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</si>
  <si>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</si>
  <si>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</si>
  <si>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</si>
  <si>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</si>
  <si>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</si>
  <si>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</si>
  <si>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</si>
  <si>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</si>
  <si>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</si>
  <si>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</si>
  <si>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</si>
  <si>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</si>
  <si>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</si>
  <si>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</si>
  <si>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</si>
  <si>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</si>
  <si>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</si>
  <si>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</si>
  <si>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</si>
  <si>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</si>
  <si>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</si>
  <si>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</si>
  <si>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</si>
  <si>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</si>
  <si>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</si>
  <si>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</si>
  <si>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</si>
  <si>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</si>
  <si>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</si>
  <si>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</si>
  <si>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</si>
  <si>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</si>
  <si>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</si>
  <si>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</si>
  <si>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</si>
  <si>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</si>
  <si>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</si>
  <si>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</si>
  <si>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</si>
  <si>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</si>
  <si>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</si>
  <si>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</si>
  <si>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</si>
  <si>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</si>
  <si>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</si>
  <si>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</si>
  <si>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</si>
  <si>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</si>
  <si>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</si>
  <si>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</si>
  <si>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</si>
  <si>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</si>
  <si>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</si>
  <si>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</si>
  <si>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</si>
  <si>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</si>
  <si>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</si>
  <si>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</si>
  <si>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</si>
  <si>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</si>
  <si>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</si>
  <si>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</si>
  <si>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</si>
  <si>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</si>
  <si>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</si>
  <si>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</si>
  <si>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</si>
  <si>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</si>
  <si>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</si>
  <si>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</si>
  <si>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</si>
  <si>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</si>
  <si>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</si>
  <si>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</si>
  <si>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</si>
  <si>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</si>
  <si>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</si>
  <si>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</si>
  <si>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</si>
  <si>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</si>
  <si>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</si>
  <si>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</si>
  <si>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</si>
  <si>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</si>
  <si>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</si>
  <si>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</si>
  <si>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</si>
  <si>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</si>
  <si>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</si>
  <si>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</si>
  <si>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</si>
  <si>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</si>
  <si>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</si>
  <si>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</si>
  <si>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</si>
  <si>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</si>
  <si>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</si>
  <si>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</si>
  <si>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</si>
  <si>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</si>
  <si>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</si>
  <si>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</si>
  <si>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</si>
  <si>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</si>
  <si>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</si>
  <si>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</si>
  <si>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</si>
  <si>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</si>
  <si>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</si>
  <si>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</si>
  <si>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</si>
  <si>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</si>
  <si>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</si>
  <si>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</si>
  <si>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</si>
  <si>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</si>
  <si>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</si>
  <si>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</si>
  <si>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</si>
  <si>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</si>
  <si>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</si>
  <si>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</si>
  <si>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</si>
  <si>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</si>
  <si>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</si>
  <si>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</si>
  <si>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</si>
  <si>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</si>
  <si>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</si>
  <si>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</si>
  <si>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</si>
  <si>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</si>
  <si>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</si>
  <si>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</si>
  <si>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</si>
  <si>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</si>
  <si>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</si>
  <si>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</si>
  <si>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</si>
  <si>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</si>
  <si>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</si>
  <si>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</si>
  <si>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</si>
  <si>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</si>
  <si>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</si>
  <si>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</si>
  <si>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</si>
  <si>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</si>
  <si>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</si>
  <si>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</si>
  <si>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</si>
  <si>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</si>
  <si>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</si>
  <si>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</si>
  <si>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</si>
  <si>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</si>
  <si>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</si>
  <si>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</si>
  <si>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</si>
  <si>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</si>
  <si>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</si>
  <si>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</si>
  <si>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</si>
  <si>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</si>
  <si>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</si>
  <si>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</si>
  <si>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</si>
  <si>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</si>
  <si>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</si>
  <si>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</si>
  <si>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</si>
  <si>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</si>
  <si>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</si>
  <si>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</si>
  <si>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</si>
  <si>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</si>
  <si>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</si>
  <si>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</si>
  <si>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</si>
  <si>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</si>
  <si>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</si>
  <si>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</si>
  <si>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</si>
  <si>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</si>
  <si>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</si>
  <si>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</si>
  <si>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</si>
  <si>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</si>
  <si>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</si>
  <si>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</si>
  <si>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</si>
  <si>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</si>
  <si>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</si>
  <si>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</si>
  <si>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</si>
  <si>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</si>
  <si>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</si>
  <si>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</si>
  <si>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</si>
  <si>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</si>
  <si>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</si>
  <si>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</si>
  <si>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</si>
  <si>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</si>
  <si>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</si>
  <si>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</si>
  <si>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</si>
  <si>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</si>
  <si>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</si>
  <si>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</si>
  <si>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</si>
  <si>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</si>
  <si>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</si>
  <si>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</si>
  <si>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</si>
  <si>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</si>
  <si>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</si>
  <si>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</si>
  <si>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</si>
  <si>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</si>
  <si>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</si>
  <si>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</si>
  <si>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</si>
  <si>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</si>
  <si>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</si>
  <si>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</si>
  <si>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</si>
  <si>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</si>
  <si>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</si>
  <si>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</si>
  <si>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</si>
  <si>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</si>
  <si>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</si>
  <si>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</si>
  <si>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</si>
  <si>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</si>
  <si>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</si>
  <si>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</si>
  <si>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</si>
  <si>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</si>
  <si>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</si>
  <si>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</si>
  <si>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</si>
  <si>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</si>
  <si>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</si>
  <si>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</si>
  <si>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</si>
  <si>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</si>
  <si>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</si>
  <si>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</si>
  <si>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</si>
  <si>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</si>
  <si>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</si>
  <si>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</si>
  <si>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</si>
  <si>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</si>
  <si>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</si>
  <si>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</si>
  <si>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</si>
  <si>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</si>
  <si>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</si>
  <si>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</si>
  <si>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</si>
  <si>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</si>
  <si>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</si>
  <si>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</si>
  <si>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</si>
  <si>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</si>
  <si>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</si>
  <si>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</si>
  <si>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</si>
  <si>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</si>
  <si>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</si>
  <si>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</si>
  <si>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</si>
  <si>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</si>
  <si>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</si>
  <si>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</si>
  <si>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</si>
  <si>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</si>
  <si>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</si>
  <si>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</si>
  <si>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</si>
  <si>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</si>
  <si>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</si>
  <si>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</si>
  <si>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</si>
  <si>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</si>
  <si>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</si>
  <si>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</si>
  <si>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</si>
  <si>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</si>
  <si>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</si>
  <si>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</si>
  <si>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</si>
  <si>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</si>
  <si>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</si>
  <si>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</si>
  <si>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</si>
  <si>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</si>
  <si>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</si>
  <si>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</si>
  <si>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</si>
  <si>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</si>
  <si>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</si>
  <si>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</si>
  <si>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</si>
  <si>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</si>
  <si>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</si>
  <si>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</si>
  <si>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</si>
  <si>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</si>
  <si>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</si>
  <si>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</si>
  <si>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</si>
  <si>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</si>
  <si>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</si>
  <si>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</si>
  <si>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</si>
  <si>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</si>
  <si>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</si>
  <si>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</si>
  <si>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</si>
  <si>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</si>
  <si>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</si>
  <si>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</si>
  <si>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</si>
  <si>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</si>
  <si>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</si>
  <si>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</si>
  <si>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</si>
  <si>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</si>
  <si>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</si>
  <si>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</si>
  <si>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</si>
  <si>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</si>
  <si>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</si>
  <si>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</si>
  <si>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</si>
  <si>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</si>
  <si>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</si>
  <si>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</si>
  <si>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</si>
  <si>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</si>
  <si>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</si>
  <si>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</si>
  <si>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</si>
  <si>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</si>
  <si>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</si>
  <si>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</si>
  <si>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</si>
  <si>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</si>
  <si>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</si>
  <si>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</si>
  <si>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</si>
  <si>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</si>
  <si>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</si>
  <si>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</si>
  <si>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</si>
  <si>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</si>
  <si>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</si>
  <si>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</si>
  <si>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</si>
  <si>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</si>
  <si>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</si>
  <si>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</si>
  <si>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</si>
  <si>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</si>
  <si>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</si>
  <si>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</si>
  <si>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</si>
  <si>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</si>
  <si>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</si>
  <si>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</si>
  <si>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</si>
  <si>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</si>
  <si>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</si>
  <si>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</si>
  <si>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</si>
  <si>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</si>
  <si>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</si>
  <si>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</si>
  <si>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</si>
  <si>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</si>
  <si>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</si>
  <si>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</si>
  <si>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</si>
  <si>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</si>
  <si>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</si>
  <si>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</si>
  <si>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</si>
  <si>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</si>
  <si>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</si>
  <si>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</si>
  <si>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</si>
  <si>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</si>
  <si>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</si>
  <si>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</si>
  <si>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</si>
  <si>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</si>
  <si>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</si>
  <si>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</si>
  <si>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</si>
  <si>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</si>
  <si>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</si>
  <si>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</si>
  <si>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</si>
  <si>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</si>
  <si>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</si>
  <si>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</si>
  <si>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</si>
  <si>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</si>
  <si>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</si>
  <si>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</si>
  <si>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</si>
  <si>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</si>
  <si>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</si>
  <si>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</si>
  <si>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</si>
  <si>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</si>
  <si>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</si>
  <si>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</si>
  <si>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</si>
  <si>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</si>
  <si>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</si>
  <si>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</si>
  <si>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</si>
  <si>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</si>
  <si>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</si>
  <si>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</si>
  <si>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</si>
  <si>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</si>
  <si>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</si>
  <si>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</si>
  <si>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</si>
  <si>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</si>
  <si>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</si>
  <si>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</si>
  <si>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</si>
  <si>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</si>
  <si>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</si>
  <si>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</si>
  <si>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</si>
  <si>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</si>
  <si>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</si>
  <si>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</si>
  <si>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</si>
  <si>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</si>
  <si>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</si>
  <si>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</si>
  <si>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</si>
  <si>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</si>
  <si>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</si>
  <si>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</si>
  <si>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</si>
  <si>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</si>
  <si>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</si>
  <si>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</si>
  <si>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</si>
  <si>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</si>
  <si>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</si>
  <si>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</si>
  <si>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</si>
  <si>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</si>
  <si>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</si>
  <si>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</si>
  <si>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</si>
  <si>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</si>
  <si>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</si>
  <si>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</si>
  <si>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</si>
  <si>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</si>
  <si>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</si>
  <si>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</si>
  <si>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</si>
  <si>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</si>
  <si>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</si>
  <si>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</si>
  <si>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</si>
  <si>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</si>
  <si>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</si>
  <si>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</si>
  <si>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</si>
  <si>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</si>
  <si>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</si>
  <si>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</si>
  <si>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</si>
  <si>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</si>
  <si>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</si>
  <si>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</si>
  <si>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</si>
  <si>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</si>
  <si>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</si>
  <si>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</si>
  <si>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</si>
  <si>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</si>
  <si>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</si>
  <si>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</si>
  <si>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</si>
  <si>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</si>
  <si>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</si>
  <si>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</si>
  <si>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</si>
  <si>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</si>
  <si>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</si>
  <si>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</si>
  <si>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</si>
  <si>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</si>
  <si>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</si>
  <si>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</si>
  <si>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</si>
  <si>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</si>
  <si>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</si>
  <si>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</si>
  <si>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</si>
  <si>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</si>
  <si>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</si>
  <si>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</si>
  <si>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</si>
  <si>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</si>
  <si>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</si>
  <si>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</si>
  <si>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</si>
  <si>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</si>
  <si>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</si>
  <si>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</si>
  <si>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</si>
  <si>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</si>
  <si>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</si>
  <si>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</si>
  <si>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</si>
  <si>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</si>
  <si>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</si>
  <si>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</si>
  <si>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</si>
  <si>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</si>
  <si>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</si>
  <si>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</si>
  <si>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</si>
  <si>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</si>
  <si>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</si>
  <si>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</si>
  <si>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</si>
  <si>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</si>
  <si>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</si>
  <si>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</si>
  <si>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</si>
  <si>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</si>
  <si>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</si>
  <si>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</si>
  <si>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</si>
  <si>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</si>
  <si>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</si>
  <si>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</si>
  <si>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</si>
  <si>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</si>
  <si>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</si>
  <si>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</si>
  <si>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</si>
  <si>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</si>
  <si>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</si>
  <si>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</si>
  <si>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</si>
  <si>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30 min</t>
  </si>
  <si>
    <t xml:space="preserve"> PCM-20250215-00000830 </t>
  </si>
  <si>
    <t>LTE site still down and  site located in aramco area access issue need special permission</t>
  </si>
  <si>
    <t>PCM-20251110-00000364</t>
  </si>
  <si>
    <t>60 min</t>
  </si>
  <si>
    <t>PCM-20251110-00000479</t>
  </si>
  <si>
    <t>PCM-20251110-00000455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</si>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</sst>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308.37338379629364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1.7573263881786261E-2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45971.321809374997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45971.321809374997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45971.321809374997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45971.321809374997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45971.321809374997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45971.321809374997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45971.321809374997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45971.321809374997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45971.321809374997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45971.321809374997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45971.321809374997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45971.321809374997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45971.321809374997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45971.321809374997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45971.321809374997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45971.321809374997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45971.321809374997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45971.321809374997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45971.321809374997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45971.321809374997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45971.321809374997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45971.321809374997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45971.321809374997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45971.321809374997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45971.321809374997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45971.321809374997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45971.321809374997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45971.321809374997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45971.321809374997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45971.321809374997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45971.321809374997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45971.321809374997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45971.321809374997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45971.321809374997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45971.321809374997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45971.321809374997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45971.321809374997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45971.321809374997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45971.321809374997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45971.321809374997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45971.321809374997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45971.321809374997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45971.321809374997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45971.321809374997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45971.321809374997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45971.321809374997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45971.321809374997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45971.321809374997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45971.321809374997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45971.321809374997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45971.321809374997</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45971.321809374997</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7660176-205D-4B4B-9B5E-E6EF2FE0CAD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146.32197141203505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21480</v>
      </c>
      <c r="E4" s="103" t="s">
        <v>39021</v>
      </c>
      <c r="F4" s="104">
        <v>45971.188437500001</v>
      </c>
      <c r="G4" s="105">
        <f t="shared" ca="1" si="0"/>
        <v>0.13337187499564607</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45971.321809374997</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45971.321809374997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45971.321809374997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45971.321809374997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45971.321809374997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45971.321809374997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45971.321809374997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45971.321809374997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45971.321809374997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45971.321809374997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45971.321809374997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45971.321809374997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45971.321809374997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45971.321809374997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45971.321809374997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45971.321809374997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45971.321809374997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45971.321809374997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45971.321809374997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45971.321809374997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45971.321809374997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45971.321809374997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45971.321809374997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45971.321809374997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45971.321809374997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45971.321809374997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45971.321809374997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45971.321809374997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45971.321809374997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45971.321809374997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45971.321809374997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45971.321809374997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45971.321809374997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45971.321809374997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45971.321809374997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45971.321809374997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45971.321809374997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45971.321809374997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45971.321809374997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45971.321809374997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45971.321809374997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45971.321809374997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45971.321809374997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45971.32180972222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45971.32180972222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45971.32180972222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45971.32180972222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45971.32180972222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45971.32180972222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45971.32180972222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45971.32180972222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45971.32180972222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45971.32180972222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45971.32180972222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45971.32180972222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45971.32180972222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45971.32180972222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45971.32180972222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45971.32180972222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45971.32180972222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45971.32180972222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45971.32180972222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45971.32180972222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45971.32180972222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45971.32180972222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45971.32180972222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45971.32180972222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45971.32180972222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45971.32180972222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45971.32180972222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45971.32180972222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45971.32180972222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45971.32180972222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45971.32180972222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45971.32180972222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45971.32180972222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45971.32180972222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45971.32180972222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45971.32180972222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45971.32180972222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45971.32180972222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45971.32180972222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45971.32180972222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45971.32180972222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45971.32180972222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45971.32180972222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45971.32180972222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45971.32180972222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45971.32180972222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45971.32180972222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45971.32180972222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45971.32180972222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45971.32180972222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45971.32180972222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45971.32180972222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45971.32180972222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45971.32180972222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45971.32180972222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45971.32180972222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45971.32180972222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45971.32180972222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45971.32180972222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45971.32180972222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45971.32180972222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45971.32180972222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45971.32180972222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45971.32180972222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45971.32180972222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45971.32180972222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45971.32180972222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45971.32180972222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45971.32180972222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45971.32180972222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45971.32180972222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45971.32180972222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45971.32180972222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45971.32180972222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45971.32180972222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45971.32180972222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45971.32180972222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45971.32180972222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45971.32180972222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45971.32180972222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45971.32180972222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45971.32180972222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45971.32180972222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45971.32180972222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45971.32180972222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45971.32180972222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45971.32180972222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45971.32180972222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45971.32180972222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45971.32180972222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45971.32180972222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45971.32180972222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45971.32180972222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45971.32180972222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45971.32180972222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45971.32180972222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45971.32180972222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45971.32180972222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45971.32180972222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45971.32180972222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45971.32180972222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45971.32180972222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45971.32180972222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45971.32180972222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45971.32180972222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45971.32180972222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45971.32180972222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45971.32180972222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45971.32180972222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45971.32180972222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45971.32180972222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45971.32180972222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45971.32180972222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45971.32180972222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45971.32180972222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45971.32180972222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45971.32180972222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45971.32180972222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45971.32180972222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45971.32180972222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45971.32180972222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45971.32180972222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45971.32180972222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45971.32180972222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45971.32180972222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45971.32180972222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45971.32180972222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45971.32180972222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45971.32180972222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45971.32180972222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45971.32180972222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45971.32180972222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45971.32180972222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45971.32180972222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45971.32180972222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45971.32180972222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45971.32180972222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45971.32180972222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45971.32180972222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45971.32180972222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45971.32180972222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45971.32180972222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45971.32180972222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45971.32180972222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45971.32180972222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45971.32180972222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45971.32180972222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45971.32180972222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45971.32180972222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45971.32180972222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45971.32180972222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45971.32180972222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45971.32180972222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45971.32180972222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45971.32180972222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45971.32180972222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45971.32180972222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45971.32180972222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45971.32180972222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45971.32180972222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45971.32180972222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45971.32180972222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45971.32180972222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45971.32180972222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45971.32180972222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45971.32180972222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45971.32180972222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45971.32180972222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45971.32180972222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45971.32180972222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45971.32180972222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45971.32180972222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45971.32180972222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45971.32180972222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45971.32180972222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45971.32180972222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45971.32180972222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45971.32180972222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45971.32180972222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45971.32180972222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45971.32180972222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45971.32180972222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45971.32180972222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45971.32180972222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45971.32180972222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45971.32180972222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45971.32180972222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45971.32180972222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45971.32180972222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45971.32180972222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45971.32180972222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45971.32180972222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45971.32180972222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45971.32180972222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45971.32180972222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45971.32180972222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45971.32180972222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45971.32180972222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45971.32180972222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45971.32180972222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45971.32180972222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45971.32180972222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45971.32180972222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45971.32180972222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45971.32180972222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45971.32180972222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45971.32180972222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45971.32180972222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45971.32180972222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45971.32180972222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45971.32180972222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45971.32180972222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45971.32180972222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45971.32180972222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45971.32180972222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45971.32180972222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45971.32180972222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45971.32180972222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45971.32180972222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45971.32180972222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45971.32180972222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45971.32180972222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45971.32180972222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45971.32180972222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45971.32180972222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45971.32180972222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45971.32180972222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45971.32180972222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45971.32180972222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45971.32180972222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45971.32180972222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45971.32180972222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45971.32180972222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45971.32180972222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45971.32180972222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45971.32180972222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45971.32180972222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45971.32180972222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45971.32180972222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45971.32180972222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45971.32180972222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45971.32180972222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45971.32180972222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45971.32180972222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45971.32180972222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45971.32180972222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45971.32180972222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45971.32180972222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45971.32180972222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45971.32180972222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45971.32180972222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45971.32180972222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45971.32180972222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45971.32180972222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45971.32180972222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45971.32180972222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45971.32180972222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45971.32180972222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45971.32180972222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45971.32180972222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45971.32180972222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45971.32180972222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45971.32180972222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45971.32180972222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45971.32180972222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45971.32180972222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45971.32180972222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45971.32180972222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45971.32180972222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45971.32180972222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45971.32180972222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45971.32180972222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45971.32180972222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45971.32180972222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45971.32180972222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45971.32180972222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45971.32180972222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45971.32180972222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45971.32180972222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45971.32180972222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45971.32180972222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45971.32180972222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45971.32180972222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45971.32180972222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45971.32180972222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45971.32180972222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45971.32180972222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45971.32180972222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45971.32180972222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45971.32180972222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45971.32180972222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45971.32180972222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45971.32180972222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45971.32180972222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45971.32180972222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45971.32180972222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45971.32180972222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45971.32180972222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45971.32180972222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45971.32180972222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45971.32180972222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45971.32180972222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45971.32180972222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45971.32180972222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45971.32180972222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45971.32180972222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45971.32180972222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45971.32180972222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45971.32180972222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45971.32180972222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45971.32180972222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45971.32180972222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45971.32180972222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45971.32180972222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45971.32180972222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45971.32180972222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45971.32180972222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45971.32180972222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45971.32180972222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45971.32180972222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45971.32180972222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45971.32180972222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45971.32180972222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45971.32180972222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45971.32180972222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45971.32180972222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45971.32180972222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45971.32180972222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45971.32180972222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45971.32180972222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45971.32180972222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45971.32180972222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45971.32180972222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45971.32180972222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45971.32180972222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45971.32180972222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45971.32180972222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45971.32180972222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45971.32180972222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45971.32180972222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45971.32180972222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45971.32180972222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45971.32180972222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45971.32180972222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45971.32180972222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45971.32180972222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45971.32180972222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45971.32180972222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45971.32180972222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45971.32180972222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45971.32180972222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45971.32180972222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45971.32180972222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45971.32180972222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45971.32180972222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45971.32180972222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45971.32180972222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45971.32180972222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45971.32180972222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45971.32180972222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45971.32180972222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45971.32180972222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45971.32180972222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45971.32180972222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45971.32180972222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45971.32180972222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45971.32180972222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45971.32180972222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45971.32180972222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45971.32180972222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45971.32180972222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45971.32180972222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45971.32180972222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45971.32180972222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45971.32180972222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45971.32180972222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45971.32180972222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45971.32180972222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45971.32180972222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45971.32180972222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45971.32180972222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45971.32180972222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45971.32180972222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45971.32180972222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45971.32180972222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45971.32180972222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45971.32180972222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45971.32180972222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45971.32180972222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45971.32180972222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45971.32180972222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45971.32180972222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45971.32180972222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45971.32180972222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45971.32180972222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45971.32180972222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45971.32180972222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45971.32180972222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45971.32180972222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45971.32180972222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45971.32180972222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45971.32180972222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45971.32180972222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45971.32180972222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45971.32180972222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45971.32180972222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45971.32180972222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45971.32180972222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45971.32180972222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45971.32180972222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45971.32180972222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45971.32180972222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45971.32180972222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45971.32180972222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45971.32180972222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45971.32180972222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45971.32180972222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45971.32180972222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45971.32180972222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45971.32180972222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45971.32180972222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45971.32180972222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45971.32180972222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45971.32180972222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45971.32180972222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45971.32180972222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45971.32180972222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45971.32180972222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45971.32180972222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45971.32180972222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45971.32180972222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45971.32180972222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45971.32180972222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45971.32180972222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45971.32180972222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45971.32180972222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45971.32180972222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45971.32180972222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45971.32180972222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45971.32180972222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45971.32180972222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45971.32180972222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45971.32180972222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45971.32180972222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45971.32180972222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45971.32180972222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45971.32180972222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45971.32180972222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45971.32180972222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45971.32180972222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45971.32180972222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45971.32180972222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45971.32180972222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45971.32180972222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45971.32180972222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45971.32180972222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45971.32180972222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45971.32180972222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45971.32180972222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45971.32180972222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45971.32180972222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45971.32180972222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45971.32180972222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45971.32180972222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45971.32180972222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45971.32180972222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45971.32180972222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45971.32180972222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45971.32180972222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45971.32180972222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45971.32180972222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45971.32180972222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45971.32180972222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45971.32180972222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45971.32180972222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45971.32180972222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45971.32180972222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45971.32180972222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45971.32180972222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45971.32180972222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45971.32180972222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45971.32180972222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45971.32180972222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45971.32180972222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45971.32180972222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45971.32180972222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45971.32180972222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45971.32180972222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45971.32180972222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45971.32180972222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45971.32180972222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45971.32180972222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45971.32180972222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45971.32180972222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45971.32180972222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45971.32180972222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45971.32180972222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45971.32180972222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45971.32180972222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45971.32180972222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45971.32180972222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45971.32180972222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45971.32180972222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45971.32180972222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45971.32180972222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45971.32180972222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45971.32180972222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45971.32180972222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45971.32180972222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45971.32180972222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45971.32180972222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45971.32180972222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45971.32180972222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45971.32180972222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45971.32180972222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45971.32180972222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45971.32180972222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45971.32180972222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45971.32180972222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45971.32180972222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45971.32180972222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45971.32180972222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45971.32180972222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45971.32180972222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45971.32180972222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45971.32180972222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45971.32180972222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45971.32180972222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45971.32180972222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45971.32180972222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45971.32180972222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45971.32180972222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45971.32180972222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45971.32180972222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45971.32180972222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45971.32180972222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45971.32180972222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45971.32180972222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45971.32180972222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45971.32180972222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45971.32180972222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45971.32180972222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45971.32180972222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45971.32180972222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45971.32180972222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45971.32180972222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45971.32180972222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45971.32180972222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45971.32180972222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45971.32180972222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45971.32180972222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45971.32180972222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45971.32180972222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45971.32180972222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45971.32180972222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45971.32180972222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45971.32180972222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45971.32180972222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45971.32180972222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45971.32180972222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45971.32180972222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45971.32180972222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45971.32180972222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45971.32180972222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45971.32180972222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45971.32180972222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45971.32180972222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45971.32180972222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45971.32180972222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45971.32180972222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45971.32180972222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45971.32180972222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45971.32180972222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45971.32180972222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45971.32180972222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45971.32180972222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45971.32180972222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45971.32180972222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45971.32180972222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45971.32180972222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45971.32180972222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45971.32180972222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45971.32180972222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45971.32180972222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45971.32180972222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45971.32180972222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45971.32180972222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45971.32180972222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45971.32180972222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45971.32180972222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45971.32180972222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45971.32180972222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45971.32180972222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45971.32180972222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45971.32180972222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45971.32180972222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45971.32180972222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45971.32180972222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45971.32180972222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45971.32180972222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45971.32180972222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45971.32180972222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45971.32180972222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45971.32180972222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45971.32180972222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45971.32180972222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45971.32180972222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45971.32180972222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45971.32180972222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45971.32180972222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45971.32180972222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45971.32180972222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45971.32180972222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45971.32180972222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45971.32180972222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45971.32180972222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45971.32180972222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45971.32180972222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45971.32180972222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45971.32180972222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45971.32180972222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45971.32180972222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45971.32180972222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45971.32180972222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45971.32180972222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45971.32180972222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45971.32180972222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45971.32180972222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45971.32180972222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45971.32180972222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45971.32180972222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45971.32180972222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45971.32180972222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45971.32180972222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45971.32180972222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45971.32180972222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45971.32180972222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45971.32180972222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45971.32180972222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45971.32180972222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45971.32180972222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45971.32180972222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45971.32180972222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45971.32180972222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45971.32180972222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45971.32180972222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45971.32180972222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45971.32180972222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45971.32180972222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45971.32180972222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45971.32180972222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45971.32180972222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45971.32180972222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45971.32180972222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45971.32180972222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45971.32180972222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45971.32180972222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45971.32180972222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45971.32180972222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45971.32180972222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45971.32180972222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45971.32180972222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45971.32180972222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45971.32180972222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45971.32180972222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45971.32180972222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45971.32180972222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45971.32180972222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45971.32180972222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45971.32180972222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45971.32180972222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45971.32180972222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45971.32180972222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45971.32180972222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45971.32180972222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45971.32180972222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45971.32180972222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45971.32180972222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45971.32180972222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45971.32180972222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45971.32180972222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45971.32180972222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45971.32180972222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45971.32180972222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45971.32180972222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45971.32180972222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45971.32180972222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45971.32180972222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45971.32180972222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45971.32180972222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45971.32180972222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45971.32180972222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45971.32180972222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45971.32180972222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45971.32180972222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45971.32180972222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45971.32180972222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45971.32180972222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45971.32180972222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45971.32180972222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45971.32180972222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45971.32180972222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45971.32180972222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45971.32180972222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45971.32180972222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45971.32180972222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45971.32180972222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45971.32180972222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45971.32180972222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45971.32180972222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45971.32180972222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45971.32180972222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45971.32180972222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45971.32180972222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45971.32180972222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45971.32180972222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45971.32180972222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45971.32180972222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45971.32180972222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45971.32180972222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45971.32180972222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45971.32180972222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45971.32180972222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45971.32180972222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45971.32180972222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45971.32180972222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45971.32180972222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45971.32180972222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45971.32180972222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45971.32180972222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45971.32180972222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45971.32180972222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45971.32180972222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45971.32180972222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45971.32180972222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45971.32180972222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45971.32180972222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45971.32180972222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45971.32180972222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45971.32180972222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45971.32180972222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45971.32180972222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45971.32180972222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45971.32180972222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45971.32180972222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45971.32180972222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45971.32180972222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45971.32180972222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45971.32180972222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45971.32180972222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45971.32180972222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45971.32180972222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45971.32180972222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45971.32180972222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45971.32180972222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45971.32180972222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45971.32180972222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45971.32180972222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45971.32180972222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45971.32180972222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45971.32180972222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45971.32180972222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45971.32180972222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45971.32180972222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45971.32180972222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45971.32180972222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45971.32180972222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45971.32180972222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45971.32180972222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45971.32180972222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45971.32180972222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45971.32180972222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45971.32180972222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45971.32180972222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45971.32180972222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45971.32180972222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45971.32180972222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45971.32180972222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45971.32180972222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45971.32180972222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45971.32180972222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45971.32180972222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45971.32180972222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45971.32180972222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45971.32180972222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45971.32180972222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45971.32180972222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45971.32180972222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45971.32180972222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45971.32180972222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45971.32180972222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45971.32180972222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45971.32180972222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45971.32180972222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45971.32180972222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45971.32180972222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45971.32180972222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45971.32180972222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45971.32180972222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45971.32180972222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45971.32180972222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45971.32180972222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45971.32180972222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45971.32180972222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45971.32180972222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45971.32180972222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45971.32180972222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45971.32180972222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45971.32180972222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45971.32180972222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45971.32180972222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45971.32180972222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45971.32180972222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45971.32180972222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45971.32180972222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45971.32180972222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45971.32180972222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45971.32180972222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45971.32180972222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45971.32180972222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45971.32180972222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45971.32180972222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45971.32180972222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45971.32180972222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45971.32180972222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45971.32180972222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45971.32180972222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45971.32180972222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45971.32180972222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45971.32180972222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45971.32180972222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45971.32180972222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45971.32180972222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45971.32180972222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45971.32180972222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45971.32180972222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45971.32180972222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45971.32180972222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45971.32180972222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45971.32180972222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45971.32180972222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45971.32180972222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45971.32180972222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45971.32180972222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45971.32180972222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45971.32180972222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45971.32180972222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45971.32180972222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45971.32180972222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45971.32180972222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45971.32180972222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45971.32180972222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45971.32180972222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45971.32180972222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45971.32180972222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45971.32180972222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45971.32180972222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45971.32180972222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45971.32180972222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45971.32180972222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45971.32180972222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45971.32180972222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45971.32180972222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45971.32180972222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45971.32180972222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45971.32180972222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45971.32180972222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45971.32180972222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45971.32180972222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45971.32180972222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45971.32180972222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45971.32180972222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45971.32180972222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45971.32180972222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45971.32180972222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45971.32180972222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45971.32180972222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45971.32180972222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45971.32180972222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45971.32180972222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45971.32180972222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45971.32180972222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45971.32180972222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45971.32180972222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45971.32180972222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45971.32180972222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45971.32180972222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45971.32180972222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45971.32180972222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45971.32180972222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45971.32180972222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45971.32180972222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45971.32180972222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45971.32180972222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45971.32180972222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45971.32180972222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45971.32180972222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45971.32180972222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45971.32180972222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45971.32180972222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45971.32180972222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45971.32180972222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45971.32180972222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45971.32180972222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45971.32180972222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45971.32180972222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45971.32180972222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45971.32180972222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45971.32180972222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45971.32180972222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45971.32180972222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45971.32180972222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45971.32180972222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45971.32180972222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45971.32180972222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45971.32180972222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45971.32180972222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45971.32180972222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45971.32180972222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45971.32180972222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45971.32180972222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45971.32180972222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45971.32180972222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45971.32180972222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45971.32180972222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45971.32180972222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45971.32180972222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45971.32180972222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45971.32180972222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45971.32180972222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45971.32180972222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45971.32180972222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45971.32180972222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45971.32180972222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45971.32180972222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45971.32180972222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45971.32180972222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45971.32180972222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45971.32180972222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45971.32180972222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45971.32180972222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45971.32180972222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45971.32180972222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45971.32180972222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45971.32180972222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45971.32180972222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45971.32180972222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45971.32180972222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45971.32180972222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45971.32180972222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45971.32180972222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45971.32180972222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45971.32180972222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45971.32180972222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45971.32180972222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45971.32180972222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45971.32180972222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45971.32180972222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45971.32180972222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45971.32180972222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45971.32180972222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45971.32180972222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45971.32180972222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45971.32180972222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45971.32180972222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45971.32180972222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45971.32180972222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45971.32180972222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45971.32180972222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45971.32180972222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45971.32180972222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45971.32180972222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45971.32180972222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45971.32180972222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45971.32180972222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45971.32180972222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45971.32180972222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45971.32180972222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45971.32180972222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45971.32180972222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45971.32180972222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45971.32180972222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45971.32180972222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45971.32180972222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45971.32180972222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45971.32180972222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45971.32180972222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45971.32180972222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45971.32180972222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45971.32180972222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45971.32180972222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45971.32180972222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45971.32180972222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45971.32180972222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45971.32180972222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45971.32180972222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45971.32180972222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45971.32180972222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45971.32180972222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45971.32180972222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45971.32180972222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45971.32180972222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45971.32180972222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45971.32180972222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45971.32180972222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45971.32180972222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45971.32180972222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45971.32180972222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45971.32180972222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45971.32180972222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45971.32180972222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45971.32180972222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45971.32180972222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45971.32180972222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45971.32180972222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45971.32180972222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45971.32180972222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45971.32180972222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45971.32180972222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45971.32180972222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45971.32180972222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45971.32180972222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45971.32180972222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45971.32180972222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45971.32180972222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45971.32180972222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45971.32180972222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45971.32180972222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45971.32180972222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45971.32180972222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45971.32180972222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45971.32180972222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45971.32180972222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45971.32180972222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45971.32180972222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45971.32180972222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45971.32180972222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45971.32180972222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45971.32180972222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45971.32180972222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45971.32180972222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45971.32180972222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45971.32180972222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45971.32180972222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45971.32180972222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45971.32180972222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45971.32180972222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45971.32180972222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267.84109178240033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38895</v>
      </c>
      <c r="E3" s="95" t="s">
        <v>39021</v>
      </c>
      <c r="F3" s="96">
        <v>45971.236111111109</v>
      </c>
      <c r="G3" s="97">
        <f ca="1">IFERROR(NOW()-F3,"")</f>
        <v>8.569826388702495E-2</v>
      </c>
      <c r="H3" s="96">
        <v>45971.226446759261</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1</v>
      </c>
      <c r="D4" s="92" t="s">
        <v>37310</v>
      </c>
      <c r="E4" s="95" t="s">
        <v>39021</v>
      </c>
      <c r="F4" s="96">
        <v>45971.29791666667</v>
      </c>
      <c r="G4" s="97">
        <f ca="1">IFERROR(NOW()-F4,"")</f>
        <v>2.3892708326457068E-2</v>
      </c>
      <c r="H4" s="96">
        <v>45971.291875000003</v>
      </c>
      <c r="I4" s="135" t="str">
        <f>IFERROR(VLOOKUP(D4,DB!A:F,6,0),"")</f>
        <v>SCECO</v>
      </c>
      <c r="J4" s="135" t="str">
        <f>IFERROR(VLOOKUP(D4,DB!A:G,7,0),"")</f>
        <v>Dead</v>
      </c>
      <c r="K4" s="98" t="s">
        <v>39114</v>
      </c>
      <c r="L4" s="92" t="str">
        <f>IFERROR(VLOOKUP(D4,DB!A:I,9,0),"")</f>
        <v>Latis</v>
      </c>
    </row>
    <row r="5" spans="1:16" ht="15" customHeight="1">
      <c r="A5" s="135" t="s">
        <v>39116</v>
      </c>
      <c r="B5" s="135" t="str">
        <f>IFERROR(VLOOKUP(D5,DB!A:K,11,0),"")</f>
        <v>R4</v>
      </c>
      <c r="C5" s="94">
        <v>2</v>
      </c>
      <c r="D5" s="92" t="s">
        <v>36490</v>
      </c>
      <c r="E5" s="95" t="s">
        <v>39021</v>
      </c>
      <c r="F5" s="96">
        <v>45971.288888888892</v>
      </c>
      <c r="G5" s="97">
        <f ca="1">IFERROR(NOW()-F5,"")</f>
        <v>3.2920486104558222E-2</v>
      </c>
      <c r="H5" s="96">
        <v>45971.298761574071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45971.321809374997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45971.321809374997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45971.321809374997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45971.321809374997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45971.321809374997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45971.321809374997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45971.321809374997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45971.321809374997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45971.321809374997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45971.321809374997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45971.321809374997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45971.321809374997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45971.321809374997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45971.321809374997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45971.321809374997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45971.321809374997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45971.321809374997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45971.321809374997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45971.321809374997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45971.321809374997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45971.321809374997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45971.321809374997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45971.321809374997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45971.321809374997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45971.321809374997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45971.321809374997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45971.321809374997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45971.321809374997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45971.321809374997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45971.321809374997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45971.321809374997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45971.321809374997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45971.321809374997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45971.321809374997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45971.321809374997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45971.321809374997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45971.321809374997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45971.321809374997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45971.321809374997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45971.321809374997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45971.321809374997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45971.321809374997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45971.321809374997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45971.321809374997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45971.321809374997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45971.321809374997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45971.321809374997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45971.321809374997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45971.321809374997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45971.321809374997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45971.321809374997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45971.321809374997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45971.321809374997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45971.321809374997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45971.321809374997</v>
      </c>
      <c r="H60" s="96"/>
      <c r="I60" s="135" t="str">
        <f>IFERROR(VLOOKUP(D60,DB!A:F,6,0),"")</f>
        <v/>
      </c>
      <c r="J60" s="135" t="str">
        <f>IFERROR(VLOOKUP(D60,DB!A:G,7,0),"")</f>
        <v/>
      </c>
      <c r="K60" s="98"/>
      <c r="L60" s="92" t="str">
        <f>IFERROR(VLOOKUP(D60,DB!A:I,9,0),"")</f>
        <v/>
      </c>
    </row>
    <row r="61" spans="1:12" ht="15" customHeight="1">
      <c r="A61" s="157"/>
      <c r="B61" s="157" t="str">
        <f>IFERROR(VLOOKUP(D61,DB!A:K,11,0),"")</f>
        <v/>
      </c>
      <c r="C61" s="158"/>
      <c r="D61" s="159"/>
      <c r="E61" s="160"/>
      <c r="F61" s="161"/>
      <c r="G61" s="97">
        <f ca="1">IFERROR(NOW()-F61,"")</f>
        <v>45971.321809374997</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45971.321809374997</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45971.321809374997</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45971.321809374997</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45971.321809374997</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45971.321809374997</v>
      </c>
      <c r="H66" s="161"/>
      <c r="I66" s="157" t="str">
        <f>IFERROR(VLOOKUP(D66,DB!A:F,6,0),"")</f>
        <v/>
      </c>
      <c r="J66" s="157" t="str">
        <f>IFERROR(VLOOKUP(D66,DB!A:G,7,0),"")</f>
        <v/>
      </c>
      <c r="K66" s="162"/>
      <c r="L66" s="159" t="str">
        <f>IFERROR(VLOOKUP(D66,DB!A:I,9,0),"")</f>
        <v/>
      </c>
    </row>
    <row r="67" spans="1:12" ht="15" customHeight="1">
      <c r="A67" s="157"/>
      <c r="B67" s="157" t="str">
        <f>IFERROR(VLOOKUP(D67,DB!A:K,11,0),"")</f>
        <v/>
      </c>
      <c r="C67" s="158"/>
      <c r="D67" s="159"/>
      <c r="E67" s="160"/>
      <c r="F67" s="161"/>
      <c r="G67" s="97">
        <f ca="1">IFERROR(NOW()-F67,"")</f>
        <v>45971.321809374997</v>
      </c>
      <c r="H67" s="161"/>
      <c r="I67" s="157" t="str">
        <f>IFERROR(VLOOKUP(D67,DB!A:F,6,0),"")</f>
        <v/>
      </c>
      <c r="J67" s="157" t="str">
        <f>IFERROR(VLOOKUP(D67,DB!A:G,7,0),"")</f>
        <v/>
      </c>
      <c r="K67" s="162"/>
      <c r="L67" s="159"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79.489749189808208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45.132932060179883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45" ca="1" si="1">IFERROR(NOW()-F4,"")</f>
        <v>22.660698263884115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45971.321809374997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45971.321809374997</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45971.321809374997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45971.321809374997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45971.321809374997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45971.321809374997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45971.321809374997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45971.321809374997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45971.321809374997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45971.321809374997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45971.321809374997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45971.321809374997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45971.321809374997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45971.321809374997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45971.321809374997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45971.321809374997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45971.321809374997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45971.321809374997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45971.321809374997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45971.321809374997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45971.321809374997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45971.321809374997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45971.321809374997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45971.321809374997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45971.321809374997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45971.321809374997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45971.321809374997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45971.321809374997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45971.321809374997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45971.321809374997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45971.321809374997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45971.321809374997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45971.321809374997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45971.321809374997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45971.321809374997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45971.321809374997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45971.321809374997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45971.321809374997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45971.321809374997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45971.321809374997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45971.321809374997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45971.321809374997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45971.321809374997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45971.321809374997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45971.321809374997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45971.321809374997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45971.321809374997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45971.321809374997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45971.321809374997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45971.321809374997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45971.321809374997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45971.321809374997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45971.321809374997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45971.321809374997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45971.321809374997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45971.321809374997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45971.321809374997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45971.321809374997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45971.321809374997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45971.321809374997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45971.321809374997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45971.321809374997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45971.321809374997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45971.321809374997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45971.321809374997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45971.321809374997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45971.321809374997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45971.321809374997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45971.321809374997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45971.321809374997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45971.321809374997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45971.321809374997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45971.321809374997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45971.321809374997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45971.321809374997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45971.321809374997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45971.321809374997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45971.321809374997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45971.321809374997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45971.321809374997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45971.321809374997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45971.321809374997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45971.321809374997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45971.321809374997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45971.321809374997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45971.321809374997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45971.321809374997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45971.321809374997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45971.321809374997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45971.321809374997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45971.321809374997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45971.321809374997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45971.321809374997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45971.321809374997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45971.321809374997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45971.321809374997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45971.321809374997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45971.321809374997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45971.321809374997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45971.321809374997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45971.321809374997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45971.321809374997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45971.321809374997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45971.321809374997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45971.321809374997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45971.321809374997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45971.321809374997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45971.321809374997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45971.321809374997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45971.321809374997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45971.321809374997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45971.321809374997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45971.321809374997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45971.321809374997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45971.321809374997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45971.321809374997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45971.321809374997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45971.321809374997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45971.321809374997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45971.321809374997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45971.321809374997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45971.321809374997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45971.321809374997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45971.321809374997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45971.321809374997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45971.321809374997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45971.321809374997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45971.321809374997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45971.321809374997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45971.321809374997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45971.321809374997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45971.321809374997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45971.321809374997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45971.321809374997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45971.321809374997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45971.321809374997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45971.321809374997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45971.321809374997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45971.321809374997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45971.321809374997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45971.321809374997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45971.321809374997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45971.321809374997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45971.321809374997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45971.321809374997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45971.321809374997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45971.321809374997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45971.321809374997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45971.321809374997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45971.321809374997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45971.321809374997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45971.321809374997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45971.321809374997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45971.321809374997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45971.321809374997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45971.321809374997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45971.321809374997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45971.321809374997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45971.321809374997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45971.321809374997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45971.321809374997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45971.321809374997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45971.321809374997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45971.321809374997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45971.321809374997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45971.321809374997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45971.321809374997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45971.321809374997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45971.321809374997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45971.321809374997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45971.321809374997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45971.321809374997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45971.321809374997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45971.321809374997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45971.321809374997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45971.321809374997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45971.321809374997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45971.321809374997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45971.321809374997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45971.321809374997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45971.321809374997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45971.321809374997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45971.321809374997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45971.321809374997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45971.321809374997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45971.321809374997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45971.321809374997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45971.321809374997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45971.321809374997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45971.321809374997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45971.321809374997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45971.321809374997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45971.321809374997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45971.321809374997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45971.321809374997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45971.321809374997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45971.321809374997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45971.321809374997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45971.321809374997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45971.321809374997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45971.321809374997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45971.321809374997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45971.321809374997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45971.321809374997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45971.321809374997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45971.321809374997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45971.321809374997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45971.321809374997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45971.321809374997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45971.321809374997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45971.321809374997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45971.321809374997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45971.321809374997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45971.321809374997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45971.321809374997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45971.321809374997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45971.321809374997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45971.321809374997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45971.321809374997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45971.321809374997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45971.321809374997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45971.321809374997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45971.321809374997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45971.321809374997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45971.321809374997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45971.321809374997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45971.321809374997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45971.321809374997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45971.321809374997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45971.321809374997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45971.321809374997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45971.321809374997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45971.321809374997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45971.321809374997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45971.321809374997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45971.321809374997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45971.321809374997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45971.321809374997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45971.321809374997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45971.321809374997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45971.321809374997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45971.321809374997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45971.321809374997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45971.321809374997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45971.321809374997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45971.321809374997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45971.321809374997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45971.321809374997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45971.321809374997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45971.321809374997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45971.321809374997</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39125</v>
      </c>
      <c r="B2" s="152" t="str">
        <f>IFERROR(VLOOKUP(D2,DB!A:K,11,0),"")</f>
        <v>R6</v>
      </c>
      <c r="C2" s="153">
        <v>1</v>
      </c>
      <c r="D2" s="152" t="s">
        <v>35650</v>
      </c>
      <c r="E2" s="150" t="s">
        <v>39021</v>
      </c>
      <c r="F2" s="154">
        <v>45970.686331018522</v>
      </c>
      <c r="G2" s="155">
        <f t="shared" ref="G2:G11" ca="1" si="0">IFERROR(NOW()-F2,"-")</f>
        <v>0.63547835647477768</v>
      </c>
      <c r="H2" s="154">
        <v>45970.68136574074</v>
      </c>
      <c r="I2" s="152" t="str">
        <f>IFERROR(VLOOKUP(D2,DB!A:F,6,0),"")</f>
        <v>Generator-SG</v>
      </c>
      <c r="J2" s="152" t="str">
        <f>IFERROR(VLOOKUP(D2,DB!A:G,7,0),"")</f>
        <v>Dead</v>
      </c>
      <c r="K2" s="156" t="s">
        <v>39126</v>
      </c>
      <c r="L2" s="152" t="str">
        <f>IFERROR(VLOOKUP(D2,DB!A:I,9,0),"")</f>
        <v>Latis</v>
      </c>
    </row>
    <row r="3" spans="1:16382" ht="31.5" customHeight="1">
      <c r="A3" s="140"/>
      <c r="B3" s="141" t="str">
        <f>IFERROR(VLOOKUP(D3,DB!A:K,11,0),"")</f>
        <v/>
      </c>
      <c r="C3" s="142"/>
      <c r="D3" s="164"/>
      <c r="E3" s="124"/>
      <c r="F3" s="143"/>
      <c r="G3" s="105">
        <f t="shared" ca="1" si="0"/>
        <v>45971.321809374997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45971.321809374997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45971.321809374997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45971.321809374997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45971.321809374997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45971.321809374997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45971.321809374997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45971.321809374997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45971.321809374997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45971.321809374997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45971.321809374997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45971.321809374997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45971.321809374997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45971.321809374997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45971.321809374997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45971.321809374997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45971.321809374997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45971.321809374997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45971.321809374997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45971.321809374997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45971.321809374997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45971.321809374997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45971.321809374997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45971.321809374997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45971.321809374997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45971.321809374997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45971.321809374997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45971.321809374997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45971.321809374997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45971.321809374997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45971.321809374997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45971.321809374997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45971.321809374997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45971.321809374997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45971.321809374997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45971.321809374997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45971.321809374997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45971.321809374997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45971.321809374997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45971.321809374997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45971.321809374997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45971.321809374997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45971.321809374997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45971.321809374997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45971.321809374997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45971.321809374997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45971.321809374997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45971.321809374997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45971.321809374997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45971.321809374997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45971.321809374997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45971.321809374997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45971.321809374997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45971.321809374997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45971.321809374997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45971.321809374997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45971.321809374997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45971.321809374997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45971.321809374997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45971.321809374997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45971.321809374997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45971.321809374997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45971.321809374997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45971.321809374997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45971.321809374997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45971.321809374997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45971.321809374997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45971.321809374997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45971.321809374997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45971.321809374997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45971.321809374997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45971.321809374997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45971.321809374997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45971.321809374997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45971.321809374997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45971.321809374997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45971.321809374997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45971.321809374997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45971.321809374997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45971.321809374997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45971.321809374997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45971.321809374997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45971.321809374997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45971.321809374997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45971.321809374997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45971.321809374997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45971.321809374997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45971.321809374997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45971.321809374997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45971.321809374997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45971.321809374997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45971.321809374997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45971.321809374997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45971.321809374997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45971.321809374997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45971.321809374997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45971.321809374997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45971.321809374997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45971.321809374997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45971.321809374997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45971.321809374997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45971.321809374997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45971.321809374997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45971.321809374997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45971.321809374997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45971.321809374997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45971.321809374997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45971.321809374997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45971.321809374997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45971.321809374997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45971.321809374997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45971.321809374997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45971.321809374997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45971.321809374997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45971.321809374997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45971.321809374997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45971.321809374997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45971.321809374997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45971.321809374997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45971.321809374997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45971.321809374997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45971.321809374997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45971.321809374997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45971.321809374997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45971.321809374997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45971.321809374997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45971.321809374997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45971.321809374997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45971.321809374997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45971.321809374997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45971.321809374997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45971.321809374997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45971.321809374997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45971.321809374997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45971.321809374997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45971.321809374997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45971.321809374997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45971.321809374997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45971.321809374997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45971.321809374997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45971.321809374997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45971.321809374997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45971.321809374997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45971.321809374997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45971.321809374997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45971.321809374997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45971.321809374997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45971.321809374997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45971.321809374997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45971.321809374997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45971.321809374997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45971.321809374997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45971.321809374997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45971.321809374997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45971.321809374997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45971.321809374997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45971.321809374997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45971.321809374997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45971.321809374997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45971.321809374997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45971.321809374997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45971.321809374997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45971.321809374997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45971.321809374997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45971.321809374997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45971.321809374997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45971.321809374997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45971.321809374997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45971.321809374997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45971.321809374997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45971.321809374997</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